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4805" windowHeight="8010"/>
  </bookViews>
  <sheets>
    <sheet name="Arkusz1" sheetId="1" r:id="rId1"/>
  </sheets>
  <definedNames>
    <definedName name="_xlnm.Print_Area" localSheetId="0">Arkusz1!#REF!</definedName>
  </definedNames>
  <calcPr calcId="145621"/>
</workbook>
</file>

<file path=xl/calcChain.xml><?xml version="1.0" encoding="utf-8"?>
<calcChain xmlns="http://schemas.openxmlformats.org/spreadsheetml/2006/main">
  <c r="D101" i="1" l="1"/>
  <c r="C101" i="1"/>
  <c r="E100" i="1"/>
  <c r="E99" i="1"/>
  <c r="E98" i="1"/>
  <c r="E97" i="1"/>
  <c r="D96" i="1"/>
  <c r="C96" i="1"/>
  <c r="E95" i="1"/>
  <c r="E94" i="1"/>
  <c r="E93" i="1"/>
  <c r="D92" i="1"/>
  <c r="C92" i="1"/>
  <c r="E91" i="1"/>
  <c r="E90" i="1"/>
  <c r="E89" i="1"/>
  <c r="E88" i="1"/>
  <c r="E87" i="1"/>
  <c r="D86" i="1"/>
  <c r="C86" i="1"/>
  <c r="E85" i="1"/>
  <c r="E84" i="1"/>
  <c r="E83" i="1"/>
  <c r="E82" i="1"/>
  <c r="E81" i="1"/>
  <c r="E80" i="1"/>
  <c r="E79" i="1"/>
  <c r="D78" i="1"/>
  <c r="C78" i="1"/>
  <c r="E77" i="1"/>
  <c r="E76" i="1"/>
  <c r="E75" i="1"/>
  <c r="D74" i="1"/>
  <c r="C74" i="1"/>
  <c r="E73" i="1"/>
  <c r="E72" i="1"/>
  <c r="E71" i="1"/>
  <c r="D70" i="1"/>
  <c r="C70" i="1"/>
  <c r="E69" i="1"/>
  <c r="D68" i="1"/>
  <c r="C68" i="1"/>
  <c r="E67" i="1"/>
  <c r="E66" i="1"/>
  <c r="E65" i="1"/>
  <c r="E64" i="1"/>
  <c r="E63" i="1"/>
  <c r="E62" i="1"/>
  <c r="D61" i="1"/>
  <c r="C61" i="1"/>
  <c r="E60" i="1"/>
  <c r="E59" i="1"/>
  <c r="E58" i="1"/>
  <c r="E57" i="1"/>
  <c r="E56" i="1"/>
  <c r="E55" i="1"/>
  <c r="D54" i="1"/>
  <c r="C54" i="1"/>
  <c r="E53" i="1"/>
  <c r="E52" i="1"/>
  <c r="E51" i="1"/>
  <c r="E50" i="1"/>
  <c r="E49" i="1"/>
  <c r="E48" i="1"/>
  <c r="E47" i="1"/>
  <c r="E46" i="1"/>
  <c r="D45" i="1"/>
  <c r="C45" i="1"/>
  <c r="E44" i="1"/>
  <c r="E43" i="1"/>
  <c r="E42" i="1"/>
  <c r="E41" i="1"/>
  <c r="E40" i="1"/>
  <c r="E39" i="1"/>
  <c r="D38" i="1"/>
  <c r="C38" i="1"/>
  <c r="E37" i="1"/>
  <c r="E36" i="1"/>
  <c r="E35" i="1"/>
  <c r="D34" i="1"/>
  <c r="C34" i="1"/>
  <c r="E33" i="1"/>
  <c r="E32" i="1"/>
  <c r="E31" i="1"/>
  <c r="E30" i="1"/>
  <c r="E29" i="1"/>
  <c r="D28" i="1"/>
  <c r="C28" i="1"/>
  <c r="E27" i="1"/>
  <c r="E26" i="1"/>
  <c r="E25" i="1"/>
  <c r="E24" i="1"/>
  <c r="E23" i="1"/>
  <c r="E22" i="1"/>
  <c r="E21" i="1"/>
  <c r="E20" i="1"/>
  <c r="D19" i="1"/>
  <c r="C19" i="1"/>
  <c r="E18" i="1"/>
  <c r="E17" i="1"/>
  <c r="E16" i="1"/>
  <c r="E15" i="1"/>
  <c r="E14" i="1"/>
  <c r="E13" i="1"/>
  <c r="D12" i="1"/>
  <c r="C12" i="1"/>
  <c r="E11" i="1"/>
  <c r="E10" i="1"/>
  <c r="E9" i="1"/>
  <c r="E8" i="1"/>
  <c r="D7" i="1"/>
  <c r="C7" i="1"/>
  <c r="C102" i="1" s="1"/>
  <c r="E6" i="1"/>
  <c r="E5" i="1"/>
  <c r="E4" i="1"/>
  <c r="E38" i="1" l="1"/>
  <c r="E45" i="1"/>
  <c r="E54" i="1"/>
  <c r="E61" i="1"/>
  <c r="E68" i="1"/>
  <c r="E86" i="1"/>
  <c r="E19" i="1"/>
  <c r="E96" i="1"/>
  <c r="E70" i="1"/>
  <c r="E92" i="1"/>
  <c r="E12" i="1"/>
  <c r="E78" i="1"/>
  <c r="D102" i="1"/>
  <c r="E28" i="1"/>
  <c r="E74" i="1"/>
  <c r="E34" i="1"/>
  <c r="E101" i="1"/>
  <c r="E7" i="1"/>
  <c r="E102" i="1" l="1"/>
</calcChain>
</file>

<file path=xl/sharedStrings.xml><?xml version="1.0" encoding="utf-8"?>
<sst xmlns="http://schemas.openxmlformats.org/spreadsheetml/2006/main" count="128" uniqueCount="116">
  <si>
    <t>SOŁECTWO</t>
  </si>
  <si>
    <t>ZADANIE</t>
  </si>
  <si>
    <t>PLAN</t>
  </si>
  <si>
    <t>WYKONANIE</t>
  </si>
  <si>
    <t>Brzezinko</t>
  </si>
  <si>
    <t>Grębocin</t>
  </si>
  <si>
    <t>Organizacja imprez okolicznościowych</t>
  </si>
  <si>
    <t>Gronowo</t>
  </si>
  <si>
    <t>Jedwabno</t>
  </si>
  <si>
    <t>Kopanino</t>
  </si>
  <si>
    <t>Zakup środków czystości</t>
  </si>
  <si>
    <t>Krobia</t>
  </si>
  <si>
    <t>Lubicz Dolny</t>
  </si>
  <si>
    <t>Mierzynek</t>
  </si>
  <si>
    <t>Nowa Wieś</t>
  </si>
  <si>
    <t>Rogowo</t>
  </si>
  <si>
    <t>Rogówko</t>
  </si>
  <si>
    <t>Złotoria</t>
  </si>
  <si>
    <t>Organizacja imprez integracyjnych dla mieszkańców</t>
  </si>
  <si>
    <t>razem sołectwo Brzezinko</t>
  </si>
  <si>
    <t>razem sołectwo Brzeżno</t>
  </si>
  <si>
    <t>razem sołectwo Grabowiec</t>
  </si>
  <si>
    <t>razem sołectwo Grębocin</t>
  </si>
  <si>
    <t>razem sołectwo Gronowo</t>
  </si>
  <si>
    <t>razem sołectwo Jedwabno</t>
  </si>
  <si>
    <t>razem sołectwo Kopanino</t>
  </si>
  <si>
    <t>razem sołectow Krobia</t>
  </si>
  <si>
    <t>razem sołectwo Lubicz Dolny</t>
  </si>
  <si>
    <t>razem sołectwo Mierzynek</t>
  </si>
  <si>
    <t>razem sołectwo Młyniec Pierwszy</t>
  </si>
  <si>
    <t>Młyniec Pierwszy</t>
  </si>
  <si>
    <t>Młyniec Drugi</t>
  </si>
  <si>
    <t>razen sołectwo Nowa Wieś</t>
  </si>
  <si>
    <t>razem sołectwo Rogowo</t>
  </si>
  <si>
    <t>razem sołectwo Rogówko</t>
  </si>
  <si>
    <t>razem sołectwo Złotoria</t>
  </si>
  <si>
    <t xml:space="preserve"> razem sołectwo Młyniec Drugi</t>
  </si>
  <si>
    <t>niewyk.śr.</t>
  </si>
  <si>
    <t>Brzeżno</t>
  </si>
  <si>
    <t>Poprawa estetyki wsi</t>
  </si>
  <si>
    <t>Organizacja spotkania dla kobiet z okazji 8 marca</t>
  </si>
  <si>
    <t>Organizacja imprezy z okazji Dnia Dziecka</t>
  </si>
  <si>
    <t>Organizacja pikniku rodzinnego</t>
  </si>
  <si>
    <t>Organizacja imprez środowiskowych</t>
  </si>
  <si>
    <t>Porządkowanie sołectwa, poprawa estetyki wsi</t>
  </si>
  <si>
    <t>Lubicz Górny</t>
  </si>
  <si>
    <t>Zakup namiotu promocyjnego</t>
  </si>
  <si>
    <t>razem sołectwo Lubicz Górny</t>
  </si>
  <si>
    <t xml:space="preserve"> </t>
  </si>
  <si>
    <t xml:space="preserve">OGÓŁEM FUNDUSZ SOŁECKI </t>
  </si>
  <si>
    <t>Zakup farb do konserwacji palcu zabaw</t>
  </si>
  <si>
    <t>Cykl imprez integracyjnych, środowiskowych</t>
  </si>
  <si>
    <t>Doposażenie kuchni</t>
  </si>
  <si>
    <t>Urządzenie otoczenia placu zabaw</t>
  </si>
  <si>
    <t>Zakup farb i impregnatów do placu zabaw</t>
  </si>
  <si>
    <t>Zakup paliwa do pieca</t>
  </si>
  <si>
    <t>Utrzymanie boiska</t>
  </si>
  <si>
    <t>Zakup sceny na potrzeby organizowania imprez</t>
  </si>
  <si>
    <t>Zagospodarowanie terenu w centrum Grębocina</t>
  </si>
  <si>
    <t>Organizacja wydarzeń kulturalnych, spotkań z operą i kabaretem</t>
  </si>
  <si>
    <t>Organizacja wycieczek krajoznawczych</t>
  </si>
  <si>
    <t>Zakup termosu</t>
  </si>
  <si>
    <t>Zakup kostki brukowej pod utwardzenie powierzchni parkingu przy placu zabaw</t>
  </si>
  <si>
    <t>Wyjazd edukacyjny</t>
  </si>
  <si>
    <t>Zakup sprzętu sportowego</t>
  </si>
  <si>
    <t>Zakup nagród na turniej piłki ORLIK</t>
  </si>
  <si>
    <t>Organizacja imprez okolicznościowych(choinka, dzień dziecka, dzien kobiet)</t>
  </si>
  <si>
    <t>Wymiana sanitariatów w świetlicy wiejskiej</t>
  </si>
  <si>
    <t>Budowa placu rekreacji</t>
  </si>
  <si>
    <t>Organizacja imprezy noworocznej</t>
  </si>
  <si>
    <t>Zakup laptopa do świetlicy</t>
  </si>
  <si>
    <t>Zakup grilia</t>
  </si>
  <si>
    <t>Doposażenie, naprawa i konserwacja boiska do piłki noznej i siatkowej</t>
  </si>
  <si>
    <t>Zakup i montaż siłowni zewnętrznej</t>
  </si>
  <si>
    <t>Organizacja imprezy integracyjnej"Spotkanie pokoleń"</t>
  </si>
  <si>
    <t>Organizacja imprez środowiskowych (Dzień Dziecka, Festyn Rodzinny)</t>
  </si>
  <si>
    <t xml:space="preserve">Zakup krzeseł </t>
  </si>
  <si>
    <t>Organizacja imprez okolicznościowych dla dzieci</t>
  </si>
  <si>
    <t>Zakup warnika cateringowego do wody</t>
  </si>
  <si>
    <t>Zakup torby transportowej do namiotu promocyjnego</t>
  </si>
  <si>
    <t>Zakup środków czystości do świetlicy</t>
  </si>
  <si>
    <t>Zakup piłek na boisko ORLIK</t>
  </si>
  <si>
    <t>Remont łazienek oraz obniżenie sufitu w szatni świetlicy</t>
  </si>
  <si>
    <t>Doposażenie świetlicy środowiskowej</t>
  </si>
  <si>
    <t>Organizacja spotkań kulturalnych</t>
  </si>
  <si>
    <t>Zakup namiotu</t>
  </si>
  <si>
    <t>Zakup kosza dożynkowego</t>
  </si>
  <si>
    <t>Organizacja imprezy Mikołajkowej</t>
  </si>
  <si>
    <t>Organizacja imprezy sylwestrowej</t>
  </si>
  <si>
    <t>Cykl imprez</t>
  </si>
  <si>
    <t>Zakup aparatu fotograficznego</t>
  </si>
  <si>
    <t>Zakup materiałow do remontu świetlicy</t>
  </si>
  <si>
    <t>Doposażenie świetlicy wiejskiej (2mikrofony, firanki, krzesła)</t>
  </si>
  <si>
    <t>Ogrzewanie świetlicy-zakup opału</t>
  </si>
  <si>
    <t>Budowa boiska do piłki siatkowej</t>
  </si>
  <si>
    <t>Konserwacja boiska sportowego</t>
  </si>
  <si>
    <t>Organizacja imprez okolicznościowych dla mieszkańców</t>
  </si>
  <si>
    <t>Utrzymanie i wyposażenia boiska</t>
  </si>
  <si>
    <t>Zakup miejsc kolonijnych dla wyróżniających się uczniów w Złotorii, z terenu sołectwa</t>
  </si>
  <si>
    <t>Realizacja imprez integracyjnych dla mieszkanców</t>
  </si>
  <si>
    <t>Oznakowanie sołectwa Złotoria w odniesieniu do przeszłości historycznej</t>
  </si>
  <si>
    <t>Organizacja spotkań sportowych</t>
  </si>
  <si>
    <t>Wynajem lokalu, w którym znajduje się sprzęt do ćwiczeń relaksujących</t>
  </si>
  <si>
    <t>Organizacja imprez środwiskowych</t>
  </si>
  <si>
    <t>Organizacja zajęc dla dzieci młodszych</t>
  </si>
  <si>
    <t>Zakup środków czystości, zszywek, zszywaczy odkurzacza</t>
  </si>
  <si>
    <t>zakup dwóch koszy do gry w koszykówkę i ławek</t>
  </si>
  <si>
    <t>Upowszechnianie aktywności fizycznej i organizacja zajęć ruchowych</t>
  </si>
  <si>
    <t>Zakup podkaszarki z wyposażeniem i paliwem</t>
  </si>
  <si>
    <t>Doposażenie świetlicy wiejskiej</t>
  </si>
  <si>
    <t>Zakup warnika do wody</t>
  </si>
  <si>
    <t>Organizacja uroczystości patriotycznej z okazji 11 listopada</t>
  </si>
  <si>
    <t>Organizacja imprez rekreacyjnych</t>
  </si>
  <si>
    <r>
      <t xml:space="preserve">*  wydatki majątkowe w kwocie    </t>
    </r>
    <r>
      <rPr>
        <b/>
        <i/>
        <sz val="11"/>
        <color theme="1"/>
        <rFont val="Czcionka tekstu podstawowego"/>
        <charset val="238"/>
      </rPr>
      <t>105 601,73</t>
    </r>
    <r>
      <rPr>
        <sz val="11"/>
        <color theme="1"/>
        <rFont val="Czcionka tekstu podstawowego"/>
        <family val="2"/>
        <charset val="238"/>
      </rPr>
      <t xml:space="preserve"> </t>
    </r>
    <r>
      <rPr>
        <b/>
        <i/>
        <sz val="11"/>
        <color theme="1"/>
        <rFont val="Czcionka tekstu podstawowego"/>
        <family val="2"/>
        <charset val="238"/>
      </rPr>
      <t xml:space="preserve">  zł</t>
    </r>
  </si>
  <si>
    <r>
      <t xml:space="preserve">*  wydatki bieżące w kwocie    </t>
    </r>
    <r>
      <rPr>
        <i/>
        <sz val="11"/>
        <color theme="1"/>
        <rFont val="Czcionka tekstu podstawowego"/>
        <family val="2"/>
        <charset val="238"/>
      </rPr>
      <t xml:space="preserve">   </t>
    </r>
    <r>
      <rPr>
        <b/>
        <i/>
        <sz val="11"/>
        <color theme="1"/>
        <rFont val="Czcionka tekstu podstawowego"/>
        <family val="2"/>
        <charset val="238"/>
      </rPr>
      <t xml:space="preserve"> 233 970,11   zł</t>
    </r>
  </si>
  <si>
    <t>Zestawienie wydatków z Funduszu Sołeckiego za 2014r   Gmina Lubicz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</si>
</sst>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&quot;zł&quot;"/>
  </numFmts>
  <fonts count="11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b/>
      <i/>
      <sz val="11"/>
      <color theme="1"/>
      <name val="Czcionka tekstu podstawowego"/>
      <charset val="238"/>
    </font>
    <font>
      <b/>
      <i/>
      <sz val="12"/>
      <color theme="1"/>
      <name val="Czcionka tekstu podstawowego"/>
      <charset val="238"/>
    </font>
    <font>
      <sz val="12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b/>
      <i/>
      <sz val="11"/>
      <color theme="1"/>
      <name val="Czcionka tekstu podstawowego"/>
      <family val="2"/>
      <charset val="238"/>
    </font>
    <font>
      <i/>
      <sz val="11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3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64" fontId="0" fillId="0" borderId="2" xfId="1" applyNumberFormat="1" applyFont="1" applyBorder="1" applyAlignment="1">
      <alignment vertical="center" wrapText="1"/>
    </xf>
    <xf numFmtId="164" fontId="4" fillId="0" borderId="7" xfId="1" applyNumberFormat="1" applyFont="1" applyBorder="1" applyAlignment="1">
      <alignment vertical="center" wrapText="1"/>
    </xf>
    <xf numFmtId="164" fontId="4" fillId="0" borderId="8" xfId="1" applyNumberFormat="1" applyFont="1" applyBorder="1" applyAlignment="1">
      <alignment vertical="center" wrapText="1"/>
    </xf>
    <xf numFmtId="164" fontId="0" fillId="0" borderId="3" xfId="1" applyNumberFormat="1" applyFont="1" applyBorder="1" applyAlignment="1">
      <alignment vertical="center" wrapText="1"/>
    </xf>
    <xf numFmtId="164" fontId="0" fillId="0" borderId="1" xfId="1" applyNumberFormat="1" applyFont="1" applyBorder="1" applyAlignment="1">
      <alignment vertical="center" wrapText="1"/>
    </xf>
    <xf numFmtId="164" fontId="0" fillId="0" borderId="1" xfId="1" applyNumberFormat="1" applyFont="1" applyBorder="1"/>
    <xf numFmtId="164" fontId="0" fillId="0" borderId="14" xfId="1" applyNumberFormat="1" applyFont="1" applyBorder="1"/>
    <xf numFmtId="164" fontId="4" fillId="0" borderId="7" xfId="1" applyNumberFormat="1" applyFont="1" applyBorder="1"/>
    <xf numFmtId="164" fontId="4" fillId="0" borderId="8" xfId="1" applyNumberFormat="1" applyFont="1" applyBorder="1"/>
    <xf numFmtId="164" fontId="4" fillId="0" borderId="10" xfId="1" applyNumberFormat="1" applyFont="1" applyBorder="1" applyAlignment="1">
      <alignment vertical="center" wrapText="1"/>
    </xf>
    <xf numFmtId="164" fontId="0" fillId="0" borderId="1" xfId="0" applyNumberFormat="1" applyBorder="1"/>
    <xf numFmtId="164" fontId="0" fillId="0" borderId="2" xfId="0" applyNumberFormat="1" applyBorder="1"/>
    <xf numFmtId="0" fontId="6" fillId="0" borderId="3" xfId="0" applyFont="1" applyBorder="1" applyAlignment="1">
      <alignment horizontal="left" vertical="center" wrapText="1"/>
    </xf>
    <xf numFmtId="164" fontId="7" fillId="0" borderId="3" xfId="1" applyNumberFormat="1" applyFont="1" applyBorder="1" applyAlignment="1">
      <alignment vertical="center" wrapText="1"/>
    </xf>
    <xf numFmtId="164" fontId="0" fillId="0" borderId="3" xfId="0" applyNumberFormat="1" applyBorder="1"/>
    <xf numFmtId="164" fontId="7" fillId="0" borderId="2" xfId="1" applyNumberFormat="1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164" fontId="0" fillId="0" borderId="4" xfId="1" applyNumberFormat="1" applyFont="1" applyBorder="1" applyAlignment="1">
      <alignment vertical="center" wrapText="1"/>
    </xf>
    <xf numFmtId="0" fontId="0" fillId="0" borderId="2" xfId="0" applyBorder="1"/>
    <xf numFmtId="164" fontId="0" fillId="0" borderId="2" xfId="1" applyNumberFormat="1" applyFont="1" applyBorder="1"/>
    <xf numFmtId="164" fontId="0" fillId="0" borderId="1" xfId="0" applyNumberFormat="1" applyFill="1" applyBorder="1"/>
    <xf numFmtId="164" fontId="0" fillId="0" borderId="2" xfId="0" applyNumberFormat="1" applyFill="1" applyBorder="1"/>
    <xf numFmtId="164" fontId="4" fillId="0" borderId="11" xfId="1" applyNumberFormat="1" applyFont="1" applyBorder="1" applyAlignment="1">
      <alignment vertical="center" wrapText="1"/>
    </xf>
    <xf numFmtId="164" fontId="4" fillId="0" borderId="22" xfId="1" applyNumberFormat="1" applyFont="1" applyBorder="1" applyAlignment="1">
      <alignment vertical="center" wrapText="1"/>
    </xf>
    <xf numFmtId="164" fontId="7" fillId="0" borderId="17" xfId="1" applyNumberFormat="1" applyFont="1" applyBorder="1" applyAlignment="1">
      <alignment vertical="center" wrapText="1"/>
    </xf>
    <xf numFmtId="164" fontId="7" fillId="0" borderId="4" xfId="0" applyNumberFormat="1" applyFont="1" applyBorder="1"/>
    <xf numFmtId="164" fontId="7" fillId="0" borderId="4" xfId="1" applyNumberFormat="1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7" fillId="0" borderId="1" xfId="1" applyNumberFormat="1" applyFont="1" applyBorder="1" applyAlignment="1">
      <alignment vertical="center" wrapText="1"/>
    </xf>
    <xf numFmtId="164" fontId="7" fillId="0" borderId="1" xfId="0" applyNumberFormat="1" applyFont="1" applyBorder="1"/>
    <xf numFmtId="164" fontId="4" fillId="0" borderId="6" xfId="0" applyNumberFormat="1" applyFont="1" applyBorder="1"/>
    <xf numFmtId="164" fontId="4" fillId="0" borderId="19" xfId="0" applyNumberFormat="1" applyFont="1" applyBorder="1"/>
    <xf numFmtId="164" fontId="4" fillId="0" borderId="18" xfId="0" applyNumberFormat="1" applyFont="1" applyBorder="1"/>
    <xf numFmtId="0" fontId="0" fillId="0" borderId="24" xfId="0" applyBorder="1" applyAlignment="1">
      <alignment vertical="center" wrapText="1"/>
    </xf>
    <xf numFmtId="164" fontId="0" fillId="0" borderId="24" xfId="1" applyNumberFormat="1" applyFont="1" applyBorder="1" applyAlignment="1">
      <alignment vertical="center" wrapText="1"/>
    </xf>
    <xf numFmtId="164" fontId="4" fillId="0" borderId="20" xfId="0" applyNumberFormat="1" applyFont="1" applyBorder="1"/>
    <xf numFmtId="164" fontId="4" fillId="0" borderId="9" xfId="1" applyNumberFormat="1" applyFont="1" applyBorder="1" applyAlignment="1">
      <alignment vertical="center" wrapText="1"/>
    </xf>
    <xf numFmtId="164" fontId="4" fillId="0" borderId="23" xfId="1" applyNumberFormat="1" applyFont="1" applyBorder="1" applyAlignment="1">
      <alignment vertical="center" wrapText="1"/>
    </xf>
    <xf numFmtId="43" fontId="7" fillId="0" borderId="3" xfId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164" fontId="0" fillId="0" borderId="14" xfId="1" applyNumberFormat="1" applyFont="1" applyBorder="1" applyAlignment="1">
      <alignment vertical="center" wrapText="1"/>
    </xf>
    <xf numFmtId="164" fontId="0" fillId="0" borderId="14" xfId="0" applyNumberFormat="1" applyBorder="1"/>
    <xf numFmtId="164" fontId="7" fillId="0" borderId="26" xfId="1" applyNumberFormat="1" applyFont="1" applyBorder="1" applyAlignment="1">
      <alignment vertical="center" wrapText="1"/>
    </xf>
    <xf numFmtId="164" fontId="7" fillId="0" borderId="27" xfId="1" applyNumberFormat="1" applyFont="1" applyBorder="1" applyAlignment="1">
      <alignment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164" fontId="7" fillId="0" borderId="28" xfId="1" applyNumberFormat="1" applyFont="1" applyBorder="1" applyAlignment="1">
      <alignment vertical="center" wrapText="1"/>
    </xf>
    <xf numFmtId="0" fontId="6" fillId="0" borderId="17" xfId="0" applyFont="1" applyBorder="1" applyAlignment="1">
      <alignment horizontal="left" vertical="top" wrapText="1"/>
    </xf>
    <xf numFmtId="0" fontId="0" fillId="0" borderId="1" xfId="0" applyFill="1" applyBorder="1" applyAlignment="1">
      <alignment wrapText="1"/>
    </xf>
    <xf numFmtId="164" fontId="7" fillId="0" borderId="3" xfId="1" applyNumberFormat="1" applyFont="1" applyBorder="1" applyAlignment="1">
      <alignment horizontal="right" vertical="center" wrapText="1"/>
    </xf>
    <xf numFmtId="164" fontId="0" fillId="0" borderId="1" xfId="1" applyNumberFormat="1" applyFont="1" applyBorder="1" applyAlignment="1">
      <alignment horizontal="right" vertical="center" wrapText="1"/>
    </xf>
    <xf numFmtId="164" fontId="0" fillId="0" borderId="2" xfId="1" applyNumberFormat="1" applyFont="1" applyBorder="1" applyAlignment="1">
      <alignment horizontal="right" vertical="center" wrapText="1"/>
    </xf>
    <xf numFmtId="164" fontId="0" fillId="0" borderId="1" xfId="0" applyNumberFormat="1" applyBorder="1" applyAlignment="1">
      <alignment vertical="center"/>
    </xf>
    <xf numFmtId="164" fontId="0" fillId="0" borderId="4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0" fillId="0" borderId="3" xfId="0" applyBorder="1"/>
    <xf numFmtId="164" fontId="0" fillId="0" borderId="3" xfId="1" applyNumberFormat="1" applyFont="1" applyBorder="1"/>
    <xf numFmtId="0" fontId="0" fillId="0" borderId="2" xfId="0" applyFill="1" applyBorder="1"/>
    <xf numFmtId="0" fontId="2" fillId="0" borderId="21" xfId="0" applyFont="1" applyBorder="1" applyAlignment="1">
      <alignment vertical="center" wrapText="1"/>
    </xf>
    <xf numFmtId="164" fontId="8" fillId="0" borderId="10" xfId="1" applyNumberFormat="1" applyFont="1" applyBorder="1"/>
    <xf numFmtId="164" fontId="8" fillId="0" borderId="8" xfId="1" applyNumberFormat="1" applyFont="1" applyBorder="1"/>
    <xf numFmtId="164" fontId="0" fillId="0" borderId="12" xfId="0" applyNumberFormat="1" applyBorder="1"/>
    <xf numFmtId="164" fontId="8" fillId="0" borderId="18" xfId="0" applyNumberFormat="1" applyFont="1" applyBorder="1"/>
    <xf numFmtId="0" fontId="0" fillId="0" borderId="0" xfId="0" applyFont="1"/>
    <xf numFmtId="164" fontId="0" fillId="0" borderId="12" xfId="1" applyNumberFormat="1" applyFont="1" applyBorder="1" applyAlignment="1">
      <alignment vertical="center" wrapText="1"/>
    </xf>
    <xf numFmtId="164" fontId="0" fillId="0" borderId="4" xfId="0" applyNumberFormat="1" applyFill="1" applyBorder="1"/>
    <xf numFmtId="0" fontId="0" fillId="0" borderId="0" xfId="0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right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4"/>
  <sheetViews>
    <sheetView tabSelected="1" workbookViewId="0"/>
  </sheetViews>
  <sheetFormatPr defaultRowHeight="14.25"/>
  <cols>
    <col min="1" max="1" width="12.125" customWidth="1"/>
    <col min="2" max="2" width="47.625" customWidth="1"/>
    <col min="3" max="3" width="15.625" customWidth="1"/>
    <col min="4" max="4" width="15.25" customWidth="1"/>
    <col min="5" max="5" width="12.25" customWidth="1"/>
  </cols>
  <sheetData>
    <row r="2" spans="1:5" ht="18.75" thickBot="1">
      <c r="A2" s="100" t="s">
        <v>115</v>
      </c>
      <c r="B2" s="100"/>
      <c r="C2" s="100"/>
      <c r="D2" s="100"/>
      <c r="E2" s="68"/>
    </row>
    <row r="3" spans="1:5" ht="15">
      <c r="A3" s="45" t="s">
        <v>0</v>
      </c>
      <c r="B3" s="45" t="s">
        <v>1</v>
      </c>
      <c r="C3" s="45" t="s">
        <v>2</v>
      </c>
      <c r="D3" s="45" t="s">
        <v>3</v>
      </c>
      <c r="E3" s="46" t="s">
        <v>37</v>
      </c>
    </row>
    <row r="4" spans="1:5">
      <c r="A4" s="84" t="s">
        <v>4</v>
      </c>
      <c r="B4" s="2" t="s">
        <v>50</v>
      </c>
      <c r="C4" s="10">
        <v>512</v>
      </c>
      <c r="D4" s="10">
        <v>509.54</v>
      </c>
      <c r="E4" s="16">
        <f t="shared" ref="E4" si="0">C4-D4</f>
        <v>2.4599999999999795</v>
      </c>
    </row>
    <row r="5" spans="1:5">
      <c r="A5" s="85"/>
      <c r="B5" s="2" t="s">
        <v>51</v>
      </c>
      <c r="C5" s="10">
        <v>7300</v>
      </c>
      <c r="D5" s="10">
        <v>7282.66</v>
      </c>
      <c r="E5" s="17">
        <f>C5-D5</f>
        <v>17.340000000000146</v>
      </c>
    </row>
    <row r="6" spans="1:5" ht="15" thickBot="1">
      <c r="A6" s="91"/>
      <c r="B6" s="2" t="s">
        <v>52</v>
      </c>
      <c r="C6" s="10">
        <v>4400</v>
      </c>
      <c r="D6" s="10">
        <v>4399.87</v>
      </c>
      <c r="E6" s="17">
        <f t="shared" ref="E6:E56" si="1">C6-D6</f>
        <v>0.13000000000010914</v>
      </c>
    </row>
    <row r="7" spans="1:5" ht="15" thickBot="1">
      <c r="A7" s="82" t="s">
        <v>19</v>
      </c>
      <c r="B7" s="83"/>
      <c r="C7" s="7">
        <f>C4+C6+C5</f>
        <v>12212</v>
      </c>
      <c r="D7" s="8">
        <f>D4+D5+D6</f>
        <v>12192.07</v>
      </c>
      <c r="E7" s="38">
        <f t="shared" si="1"/>
        <v>19.930000000000291</v>
      </c>
    </row>
    <row r="8" spans="1:5" ht="15">
      <c r="A8" s="79" t="s">
        <v>48</v>
      </c>
      <c r="B8" s="53" t="s">
        <v>53</v>
      </c>
      <c r="C8" s="50">
        <v>8123</v>
      </c>
      <c r="D8" s="19">
        <v>8047.61</v>
      </c>
      <c r="E8" s="20">
        <f t="shared" si="1"/>
        <v>75.390000000000327</v>
      </c>
    </row>
    <row r="9" spans="1:5" ht="15">
      <c r="A9" s="77" t="s">
        <v>38</v>
      </c>
      <c r="B9" s="52" t="s">
        <v>54</v>
      </c>
      <c r="C9" s="51">
        <v>500</v>
      </c>
      <c r="D9" s="34">
        <v>500</v>
      </c>
      <c r="E9" s="16">
        <f t="shared" si="1"/>
        <v>0</v>
      </c>
    </row>
    <row r="10" spans="1:5" ht="15">
      <c r="A10" s="77"/>
      <c r="B10" s="52" t="s">
        <v>43</v>
      </c>
      <c r="C10" s="51">
        <v>5800</v>
      </c>
      <c r="D10" s="34">
        <v>5784.27</v>
      </c>
      <c r="E10" s="16">
        <f t="shared" si="1"/>
        <v>15.729999999999563</v>
      </c>
    </row>
    <row r="11" spans="1:5" ht="15.75" thickBot="1">
      <c r="A11" s="78"/>
      <c r="B11" s="54" t="s">
        <v>55</v>
      </c>
      <c r="C11" s="55">
        <v>500</v>
      </c>
      <c r="D11" s="21">
        <v>330.78</v>
      </c>
      <c r="E11" s="17">
        <f t="shared" si="1"/>
        <v>169.22000000000003</v>
      </c>
    </row>
    <row r="12" spans="1:5" ht="15" thickBot="1">
      <c r="A12" s="101" t="s">
        <v>20</v>
      </c>
      <c r="B12" s="102"/>
      <c r="C12" s="42">
        <f>C8+C9+C10+C11</f>
        <v>14923</v>
      </c>
      <c r="D12" s="8">
        <f>D8+D9+D10+D11</f>
        <v>14662.660000000002</v>
      </c>
      <c r="E12" s="36">
        <f t="shared" si="1"/>
        <v>260.33999999999833</v>
      </c>
    </row>
    <row r="13" spans="1:5">
      <c r="A13" s="85"/>
      <c r="B13" s="2" t="s">
        <v>103</v>
      </c>
      <c r="C13" s="10">
        <v>12000</v>
      </c>
      <c r="D13" s="10">
        <v>11605.23</v>
      </c>
      <c r="E13" s="16">
        <f t="shared" si="1"/>
        <v>394.77000000000044</v>
      </c>
    </row>
    <row r="14" spans="1:5">
      <c r="A14" s="85"/>
      <c r="B14" s="2" t="s">
        <v>104</v>
      </c>
      <c r="C14" s="10">
        <v>5000</v>
      </c>
      <c r="D14" s="10">
        <v>4981</v>
      </c>
      <c r="E14" s="16">
        <f t="shared" si="1"/>
        <v>19</v>
      </c>
    </row>
    <row r="15" spans="1:5" ht="28.5">
      <c r="A15" s="85"/>
      <c r="B15" s="2" t="s">
        <v>105</v>
      </c>
      <c r="C15" s="10">
        <v>713</v>
      </c>
      <c r="D15" s="10">
        <v>549.09</v>
      </c>
      <c r="E15" s="16">
        <f t="shared" si="1"/>
        <v>163.90999999999997</v>
      </c>
    </row>
    <row r="16" spans="1:5">
      <c r="A16" s="85"/>
      <c r="B16" s="2" t="s">
        <v>76</v>
      </c>
      <c r="C16" s="10">
        <v>500</v>
      </c>
      <c r="D16" s="10">
        <v>500</v>
      </c>
      <c r="E16" s="16">
        <f t="shared" si="1"/>
        <v>0</v>
      </c>
    </row>
    <row r="17" spans="1:5">
      <c r="A17" s="85"/>
      <c r="B17" s="2" t="s">
        <v>106</v>
      </c>
      <c r="C17" s="10">
        <v>6000</v>
      </c>
      <c r="D17" s="10">
        <v>5790.08</v>
      </c>
      <c r="E17" s="16">
        <f t="shared" si="1"/>
        <v>209.92000000000007</v>
      </c>
    </row>
    <row r="18" spans="1:5" ht="15" thickBot="1">
      <c r="A18" s="85"/>
      <c r="B18" s="2" t="s">
        <v>56</v>
      </c>
      <c r="C18" s="10">
        <v>1500</v>
      </c>
      <c r="D18" s="10">
        <v>1500</v>
      </c>
      <c r="E18" s="16">
        <f t="shared" si="1"/>
        <v>0</v>
      </c>
    </row>
    <row r="19" spans="1:5" ht="15" thickBot="1">
      <c r="A19" s="82" t="s">
        <v>21</v>
      </c>
      <c r="B19" s="83"/>
      <c r="C19" s="7">
        <f>SUM(C13:C18)</f>
        <v>25713</v>
      </c>
      <c r="D19" s="8">
        <f>SUM(D13:D18)</f>
        <v>24925.4</v>
      </c>
      <c r="E19" s="37">
        <f t="shared" si="1"/>
        <v>787.59999999999854</v>
      </c>
    </row>
    <row r="20" spans="1:5">
      <c r="A20" s="85" t="s">
        <v>5</v>
      </c>
      <c r="B20" s="4" t="s">
        <v>57</v>
      </c>
      <c r="C20" s="9">
        <v>4500</v>
      </c>
      <c r="D20" s="9">
        <v>4500</v>
      </c>
      <c r="E20" s="16">
        <f t="shared" si="1"/>
        <v>0</v>
      </c>
    </row>
    <row r="21" spans="1:5">
      <c r="A21" s="85"/>
      <c r="B21" s="4" t="s">
        <v>58</v>
      </c>
      <c r="C21" s="9">
        <v>1318</v>
      </c>
      <c r="D21" s="9">
        <v>1316.15</v>
      </c>
      <c r="E21" s="26">
        <f t="shared" si="1"/>
        <v>1.8499999999999091</v>
      </c>
    </row>
    <row r="22" spans="1:5">
      <c r="A22" s="85"/>
      <c r="B22" s="4" t="s">
        <v>6</v>
      </c>
      <c r="C22" s="9">
        <v>13000</v>
      </c>
      <c r="D22" s="9">
        <v>12990.73</v>
      </c>
      <c r="E22" s="26">
        <f t="shared" si="1"/>
        <v>9.2700000000004366</v>
      </c>
    </row>
    <row r="23" spans="1:5" ht="28.5">
      <c r="A23" s="85"/>
      <c r="B23" s="4" t="s">
        <v>59</v>
      </c>
      <c r="C23" s="9">
        <v>400</v>
      </c>
      <c r="D23" s="9">
        <v>400</v>
      </c>
      <c r="E23" s="64">
        <f t="shared" si="1"/>
        <v>0</v>
      </c>
    </row>
    <row r="24" spans="1:5">
      <c r="A24" s="85"/>
      <c r="B24" s="4" t="s">
        <v>60</v>
      </c>
      <c r="C24" s="9">
        <v>2751</v>
      </c>
      <c r="D24" s="9">
        <v>2750</v>
      </c>
      <c r="E24" s="26">
        <f t="shared" si="1"/>
        <v>1</v>
      </c>
    </row>
    <row r="25" spans="1:5" ht="28.5">
      <c r="A25" s="85"/>
      <c r="B25" s="2" t="s">
        <v>107</v>
      </c>
      <c r="C25" s="10">
        <v>1620</v>
      </c>
      <c r="D25" s="10">
        <v>1620</v>
      </c>
      <c r="E25" s="26">
        <f t="shared" si="1"/>
        <v>0</v>
      </c>
    </row>
    <row r="26" spans="1:5">
      <c r="A26" s="85"/>
      <c r="B26" s="2" t="s">
        <v>73</v>
      </c>
      <c r="C26" s="10">
        <v>2337</v>
      </c>
      <c r="D26" s="10">
        <v>2337</v>
      </c>
      <c r="E26" s="26">
        <f t="shared" si="1"/>
        <v>0</v>
      </c>
    </row>
    <row r="27" spans="1:5" ht="15" thickBot="1">
      <c r="A27" s="85"/>
      <c r="B27" s="22" t="s">
        <v>61</v>
      </c>
      <c r="C27" s="23">
        <v>392</v>
      </c>
      <c r="D27" s="23">
        <v>392.39</v>
      </c>
      <c r="E27" s="75">
        <f t="shared" si="1"/>
        <v>-0.38999999999998636</v>
      </c>
    </row>
    <row r="28" spans="1:5" ht="15" thickBot="1">
      <c r="A28" s="82" t="s">
        <v>22</v>
      </c>
      <c r="B28" s="83"/>
      <c r="C28" s="7">
        <f>SUM(C20:C27)</f>
        <v>26318</v>
      </c>
      <c r="D28" s="8">
        <f>SUM(D20:D27)</f>
        <v>26306.269999999997</v>
      </c>
      <c r="E28" s="38">
        <f t="shared" si="1"/>
        <v>11.730000000003201</v>
      </c>
    </row>
    <row r="29" spans="1:5" ht="28.5">
      <c r="A29" s="85" t="s">
        <v>7</v>
      </c>
      <c r="B29" s="4" t="s">
        <v>62</v>
      </c>
      <c r="C29" s="9">
        <v>11500</v>
      </c>
      <c r="D29" s="9">
        <v>11474.47</v>
      </c>
      <c r="E29" s="63">
        <f t="shared" si="1"/>
        <v>25.530000000000655</v>
      </c>
    </row>
    <row r="30" spans="1:5">
      <c r="A30" s="85"/>
      <c r="B30" s="2" t="s">
        <v>18</v>
      </c>
      <c r="C30" s="10">
        <v>9318</v>
      </c>
      <c r="D30" s="10">
        <v>9308.57</v>
      </c>
      <c r="E30" s="16">
        <f t="shared" si="1"/>
        <v>9.430000000000291</v>
      </c>
    </row>
    <row r="31" spans="1:5">
      <c r="A31" s="85"/>
      <c r="B31" s="2" t="s">
        <v>63</v>
      </c>
      <c r="C31" s="10">
        <v>3500</v>
      </c>
      <c r="D31" s="10">
        <v>3500</v>
      </c>
      <c r="E31" s="16">
        <f t="shared" si="1"/>
        <v>0</v>
      </c>
    </row>
    <row r="32" spans="1:5">
      <c r="A32" s="85"/>
      <c r="B32" s="2" t="s">
        <v>64</v>
      </c>
      <c r="C32" s="10">
        <v>1500</v>
      </c>
      <c r="D32" s="10">
        <v>1500</v>
      </c>
      <c r="E32" s="16">
        <f t="shared" si="1"/>
        <v>0</v>
      </c>
    </row>
    <row r="33" spans="1:5" ht="15" thickBot="1">
      <c r="A33" s="85"/>
      <c r="B33" s="3" t="s">
        <v>65</v>
      </c>
      <c r="C33" s="6">
        <v>500</v>
      </c>
      <c r="D33" s="6">
        <v>500</v>
      </c>
      <c r="E33" s="17">
        <f t="shared" si="1"/>
        <v>0</v>
      </c>
    </row>
    <row r="34" spans="1:5">
      <c r="A34" s="98" t="s">
        <v>23</v>
      </c>
      <c r="B34" s="99"/>
      <c r="C34" s="28">
        <f>SUM(C29:C33)</f>
        <v>26318</v>
      </c>
      <c r="D34" s="29">
        <f>SUM(D29:D33)</f>
        <v>26283.040000000001</v>
      </c>
      <c r="E34" s="41">
        <f t="shared" si="1"/>
        <v>34.959999999999127</v>
      </c>
    </row>
    <row r="35" spans="1:5" ht="28.5">
      <c r="A35" s="84" t="s">
        <v>8</v>
      </c>
      <c r="B35" s="2" t="s">
        <v>66</v>
      </c>
      <c r="C35" s="10">
        <v>4002</v>
      </c>
      <c r="D35" s="10">
        <v>3982.39</v>
      </c>
      <c r="E35" s="61">
        <f t="shared" si="1"/>
        <v>19.610000000000127</v>
      </c>
    </row>
    <row r="36" spans="1:5">
      <c r="A36" s="85"/>
      <c r="B36" s="22" t="s">
        <v>67</v>
      </c>
      <c r="C36" s="23">
        <v>1000</v>
      </c>
      <c r="D36" s="23">
        <v>967.35</v>
      </c>
      <c r="E36" s="16">
        <f t="shared" si="1"/>
        <v>32.649999999999977</v>
      </c>
    </row>
    <row r="37" spans="1:5" ht="15" thickBot="1">
      <c r="A37" s="91"/>
      <c r="B37" s="47" t="s">
        <v>68</v>
      </c>
      <c r="C37" s="48">
        <v>11000</v>
      </c>
      <c r="D37" s="48">
        <v>11000</v>
      </c>
      <c r="E37" s="49">
        <f t="shared" si="1"/>
        <v>0</v>
      </c>
    </row>
    <row r="38" spans="1:5" ht="15" thickBot="1">
      <c r="A38" s="82" t="s">
        <v>24</v>
      </c>
      <c r="B38" s="83"/>
      <c r="C38" s="7">
        <f>SUM(C35:C37)</f>
        <v>16002</v>
      </c>
      <c r="D38" s="8">
        <f>SUM(D35:D37)</f>
        <v>15949.74</v>
      </c>
      <c r="E38" s="38">
        <f t="shared" si="1"/>
        <v>52.260000000000218</v>
      </c>
    </row>
    <row r="39" spans="1:5">
      <c r="A39" s="95" t="s">
        <v>9</v>
      </c>
      <c r="B39" s="5" t="s">
        <v>69</v>
      </c>
      <c r="C39" s="10">
        <v>1700</v>
      </c>
      <c r="D39" s="74">
        <v>1699.84</v>
      </c>
      <c r="E39" s="71">
        <f t="shared" si="1"/>
        <v>0.16000000000008185</v>
      </c>
    </row>
    <row r="40" spans="1:5">
      <c r="A40" s="96"/>
      <c r="B40" s="2" t="s">
        <v>40</v>
      </c>
      <c r="C40" s="10">
        <v>500</v>
      </c>
      <c r="D40" s="10">
        <v>499.99</v>
      </c>
      <c r="E40" s="16">
        <f t="shared" si="1"/>
        <v>9.9999999999909051E-3</v>
      </c>
    </row>
    <row r="41" spans="1:5">
      <c r="A41" s="96"/>
      <c r="B41" s="1" t="s">
        <v>41</v>
      </c>
      <c r="C41" s="11">
        <v>2700</v>
      </c>
      <c r="D41" s="11">
        <v>2699.3</v>
      </c>
      <c r="E41" s="16">
        <f t="shared" si="1"/>
        <v>0.6999999999998181</v>
      </c>
    </row>
    <row r="42" spans="1:5">
      <c r="A42" s="96"/>
      <c r="B42" s="1" t="s">
        <v>42</v>
      </c>
      <c r="C42" s="11">
        <v>6700</v>
      </c>
      <c r="D42" s="11">
        <v>6631</v>
      </c>
      <c r="E42" s="16">
        <f t="shared" si="1"/>
        <v>69</v>
      </c>
    </row>
    <row r="43" spans="1:5">
      <c r="A43" s="96"/>
      <c r="B43" s="1" t="s">
        <v>70</v>
      </c>
      <c r="C43" s="11">
        <v>2000</v>
      </c>
      <c r="D43" s="11">
        <v>1635</v>
      </c>
      <c r="E43" s="16">
        <f t="shared" si="1"/>
        <v>365</v>
      </c>
    </row>
    <row r="44" spans="1:5" ht="15" thickBot="1">
      <c r="A44" s="96"/>
      <c r="B44" s="24" t="s">
        <v>10</v>
      </c>
      <c r="C44" s="25">
        <v>217</v>
      </c>
      <c r="D44" s="12">
        <v>205.24</v>
      </c>
      <c r="E44" s="49">
        <f t="shared" si="1"/>
        <v>11.759999999999991</v>
      </c>
    </row>
    <row r="45" spans="1:5" ht="15" thickBot="1">
      <c r="A45" s="82" t="s">
        <v>25</v>
      </c>
      <c r="B45" s="83"/>
      <c r="C45" s="13">
        <f>SUM(C39:C44)</f>
        <v>13817</v>
      </c>
      <c r="D45" s="14">
        <f>SUM(D39:D44)</f>
        <v>13370.37</v>
      </c>
      <c r="E45" s="38">
        <f t="shared" si="1"/>
        <v>446.6299999999992</v>
      </c>
    </row>
    <row r="46" spans="1:5">
      <c r="A46" s="97" t="s">
        <v>11</v>
      </c>
      <c r="B46" s="65" t="s">
        <v>46</v>
      </c>
      <c r="C46" s="66">
        <v>4500</v>
      </c>
      <c r="D46" s="66">
        <v>3830.89</v>
      </c>
      <c r="E46" s="20">
        <f t="shared" si="1"/>
        <v>669.11000000000013</v>
      </c>
    </row>
    <row r="47" spans="1:5">
      <c r="A47" s="97"/>
      <c r="B47" s="1" t="s">
        <v>18</v>
      </c>
      <c r="C47" s="11">
        <v>3225</v>
      </c>
      <c r="D47" s="11">
        <v>3224.14</v>
      </c>
      <c r="E47" s="16">
        <f t="shared" si="1"/>
        <v>0.86000000000012733</v>
      </c>
    </row>
    <row r="48" spans="1:5">
      <c r="A48" s="97"/>
      <c r="B48" s="1" t="s">
        <v>108</v>
      </c>
      <c r="C48" s="11">
        <v>940</v>
      </c>
      <c r="D48" s="11">
        <v>934.01</v>
      </c>
      <c r="E48" s="16">
        <f t="shared" si="1"/>
        <v>5.9900000000000091</v>
      </c>
    </row>
    <row r="49" spans="1:5">
      <c r="A49" s="97"/>
      <c r="B49" s="1" t="s">
        <v>109</v>
      </c>
      <c r="C49" s="11">
        <v>446</v>
      </c>
      <c r="D49" s="11">
        <v>446</v>
      </c>
      <c r="E49" s="16">
        <f t="shared" si="1"/>
        <v>0</v>
      </c>
    </row>
    <row r="50" spans="1:5">
      <c r="A50" s="97"/>
      <c r="B50" s="1" t="s">
        <v>110</v>
      </c>
      <c r="C50" s="11">
        <v>400</v>
      </c>
      <c r="D50" s="11">
        <v>377.3</v>
      </c>
      <c r="E50" s="16">
        <f t="shared" si="1"/>
        <v>22.699999999999989</v>
      </c>
    </row>
    <row r="51" spans="1:5">
      <c r="A51" s="97"/>
      <c r="B51" s="1" t="s">
        <v>71</v>
      </c>
      <c r="C51" s="11">
        <v>329</v>
      </c>
      <c r="D51" s="11">
        <v>329</v>
      </c>
      <c r="E51" s="16">
        <f t="shared" si="1"/>
        <v>0</v>
      </c>
    </row>
    <row r="52" spans="1:5" ht="28.5">
      <c r="A52" s="97"/>
      <c r="B52" s="57" t="s">
        <v>72</v>
      </c>
      <c r="C52" s="11">
        <v>1478</v>
      </c>
      <c r="D52" s="11">
        <v>1474.75</v>
      </c>
      <c r="E52" s="26">
        <f t="shared" si="1"/>
        <v>3.25</v>
      </c>
    </row>
    <row r="53" spans="1:5" ht="15" thickBot="1">
      <c r="A53" s="97"/>
      <c r="B53" s="67" t="s">
        <v>73</v>
      </c>
      <c r="C53" s="25">
        <v>15000</v>
      </c>
      <c r="D53" s="25">
        <v>14883</v>
      </c>
      <c r="E53" s="27">
        <f t="shared" si="1"/>
        <v>117</v>
      </c>
    </row>
    <row r="54" spans="1:5" ht="15" thickBot="1">
      <c r="A54" s="89" t="s">
        <v>26</v>
      </c>
      <c r="B54" s="90"/>
      <c r="C54" s="13">
        <f>SUM(C46:C53)</f>
        <v>26318</v>
      </c>
      <c r="D54" s="14">
        <f>SUM(D46:D53)</f>
        <v>25499.09</v>
      </c>
      <c r="E54" s="38">
        <f t="shared" si="1"/>
        <v>818.90999999999985</v>
      </c>
    </row>
    <row r="55" spans="1:5">
      <c r="A55" s="85" t="s">
        <v>12</v>
      </c>
      <c r="B55" s="4" t="s">
        <v>74</v>
      </c>
      <c r="C55" s="9">
        <v>3868</v>
      </c>
      <c r="D55" s="9">
        <v>3865.16</v>
      </c>
      <c r="E55" s="20">
        <f t="shared" si="1"/>
        <v>2.8400000000001455</v>
      </c>
    </row>
    <row r="56" spans="1:5" ht="28.5">
      <c r="A56" s="85"/>
      <c r="B56" s="4" t="s">
        <v>75</v>
      </c>
      <c r="C56" s="9">
        <v>6000</v>
      </c>
      <c r="D56" s="9">
        <v>5998.81</v>
      </c>
      <c r="E56" s="63">
        <f t="shared" si="1"/>
        <v>1.1899999999995998</v>
      </c>
    </row>
    <row r="57" spans="1:5" ht="28.5">
      <c r="A57" s="85"/>
      <c r="B57" s="4" t="s">
        <v>111</v>
      </c>
      <c r="C57" s="9">
        <v>450</v>
      </c>
      <c r="D57" s="9">
        <v>428.86</v>
      </c>
      <c r="E57" s="63">
        <f>C57-D57</f>
        <v>21.139999999999986</v>
      </c>
    </row>
    <row r="58" spans="1:5">
      <c r="A58" s="85"/>
      <c r="B58" s="4" t="s">
        <v>76</v>
      </c>
      <c r="C58" s="9">
        <v>4000</v>
      </c>
      <c r="D58" s="9">
        <v>3995.04</v>
      </c>
      <c r="E58" s="20">
        <f>C58-D58</f>
        <v>4.9600000000000364</v>
      </c>
    </row>
    <row r="59" spans="1:5" ht="28.5">
      <c r="A59" s="85"/>
      <c r="B59" s="2" t="s">
        <v>102</v>
      </c>
      <c r="C59" s="10">
        <v>3000</v>
      </c>
      <c r="D59" s="10">
        <v>3000</v>
      </c>
      <c r="E59" s="61">
        <f t="shared" ref="E59:E61" si="2">C59-D59</f>
        <v>0</v>
      </c>
    </row>
    <row r="60" spans="1:5" ht="15" thickBot="1">
      <c r="A60" s="85"/>
      <c r="B60" s="2" t="s">
        <v>73</v>
      </c>
      <c r="C60" s="10">
        <v>9000</v>
      </c>
      <c r="D60" s="10">
        <v>8996.1</v>
      </c>
      <c r="E60" s="17">
        <f t="shared" si="2"/>
        <v>3.8999999999996362</v>
      </c>
    </row>
    <row r="61" spans="1:5" ht="15" thickBot="1">
      <c r="A61" s="82" t="s">
        <v>27</v>
      </c>
      <c r="B61" s="83"/>
      <c r="C61" s="7">
        <f>SUM(C55:C60)</f>
        <v>26318</v>
      </c>
      <c r="D61" s="8">
        <f>SUM(D55:D60)</f>
        <v>26283.97</v>
      </c>
      <c r="E61" s="38">
        <f t="shared" si="2"/>
        <v>34.029999999998836</v>
      </c>
    </row>
    <row r="62" spans="1:5" ht="15">
      <c r="A62" s="85" t="s">
        <v>45</v>
      </c>
      <c r="B62" s="56" t="s">
        <v>77</v>
      </c>
      <c r="C62" s="32">
        <v>1000</v>
      </c>
      <c r="D62" s="30">
        <v>1000</v>
      </c>
      <c r="E62" s="31">
        <f>C62-D62</f>
        <v>0</v>
      </c>
    </row>
    <row r="63" spans="1:5" ht="15">
      <c r="A63" s="85"/>
      <c r="B63" s="33" t="s">
        <v>78</v>
      </c>
      <c r="C63" s="34">
        <v>460</v>
      </c>
      <c r="D63" s="34">
        <v>392.39</v>
      </c>
      <c r="E63" s="35">
        <f t="shared" ref="E63:E68" si="3">C63-D63</f>
        <v>67.610000000000014</v>
      </c>
    </row>
    <row r="64" spans="1:5" ht="15">
      <c r="A64" s="85"/>
      <c r="B64" s="33" t="s">
        <v>79</v>
      </c>
      <c r="C64" s="34">
        <v>370</v>
      </c>
      <c r="D64" s="34">
        <v>366.54</v>
      </c>
      <c r="E64" s="35">
        <f t="shared" si="3"/>
        <v>3.4599999999999795</v>
      </c>
    </row>
    <row r="65" spans="1:6" ht="15">
      <c r="A65" s="85"/>
      <c r="B65" s="33" t="s">
        <v>80</v>
      </c>
      <c r="C65" s="34">
        <v>500</v>
      </c>
      <c r="D65" s="34">
        <v>498.17</v>
      </c>
      <c r="E65" s="35">
        <f t="shared" si="3"/>
        <v>1.8299999999999841</v>
      </c>
    </row>
    <row r="66" spans="1:6" ht="15">
      <c r="A66" s="85"/>
      <c r="B66" s="33" t="s">
        <v>81</v>
      </c>
      <c r="C66" s="34">
        <v>1000</v>
      </c>
      <c r="D66" s="34">
        <v>933</v>
      </c>
      <c r="E66" s="35">
        <f t="shared" si="3"/>
        <v>67</v>
      </c>
    </row>
    <row r="67" spans="1:6" ht="15.75" thickBot="1">
      <c r="A67" s="85"/>
      <c r="B67" s="33" t="s">
        <v>73</v>
      </c>
      <c r="C67" s="34">
        <v>22988</v>
      </c>
      <c r="D67" s="34">
        <v>22981.200000000001</v>
      </c>
      <c r="E67" s="35">
        <f t="shared" si="3"/>
        <v>6.7999999999992724</v>
      </c>
    </row>
    <row r="68" spans="1:6" ht="15" thickBot="1">
      <c r="A68" s="92" t="s">
        <v>47</v>
      </c>
      <c r="B68" s="93"/>
      <c r="C68" s="42">
        <f>SUM(C62:C67)</f>
        <v>26318</v>
      </c>
      <c r="D68" s="43">
        <f>SUM(D62:D67)</f>
        <v>26171.3</v>
      </c>
      <c r="E68" s="38">
        <f t="shared" si="3"/>
        <v>146.70000000000073</v>
      </c>
    </row>
    <row r="69" spans="1:6" ht="15.75" thickBot="1">
      <c r="A69" s="77" t="s">
        <v>13</v>
      </c>
      <c r="B69" s="4" t="s">
        <v>82</v>
      </c>
      <c r="C69" s="9">
        <v>13922</v>
      </c>
      <c r="D69" s="9">
        <v>13547.17</v>
      </c>
      <c r="E69" s="20">
        <f>C69-D69</f>
        <v>374.82999999999993</v>
      </c>
    </row>
    <row r="70" spans="1:6" ht="15" thickBot="1">
      <c r="A70" s="82" t="s">
        <v>28</v>
      </c>
      <c r="B70" s="83"/>
      <c r="C70" s="7">
        <f>C69</f>
        <v>13922</v>
      </c>
      <c r="D70" s="8">
        <f>D69</f>
        <v>13547.17</v>
      </c>
      <c r="E70" s="38">
        <f t="shared" ref="E70:E77" si="4">C70-D70</f>
        <v>374.82999999999993</v>
      </c>
    </row>
    <row r="71" spans="1:6">
      <c r="A71" s="85" t="s">
        <v>30</v>
      </c>
      <c r="B71" s="4" t="s">
        <v>39</v>
      </c>
      <c r="C71" s="9">
        <v>7550</v>
      </c>
      <c r="D71" s="9">
        <v>7524.55</v>
      </c>
      <c r="E71" s="20">
        <f t="shared" si="4"/>
        <v>25.449999999999818</v>
      </c>
    </row>
    <row r="72" spans="1:6">
      <c r="A72" s="85"/>
      <c r="B72" s="2" t="s">
        <v>43</v>
      </c>
      <c r="C72" s="10">
        <v>12473</v>
      </c>
      <c r="D72" s="10">
        <v>12464.57</v>
      </c>
      <c r="E72" s="26">
        <f t="shared" si="4"/>
        <v>8.430000000000291</v>
      </c>
    </row>
    <row r="73" spans="1:6" ht="15" thickBot="1">
      <c r="A73" s="91"/>
      <c r="B73" s="47" t="s">
        <v>83</v>
      </c>
      <c r="C73" s="48">
        <v>1400</v>
      </c>
      <c r="D73" s="48">
        <v>1390</v>
      </c>
      <c r="E73" s="49">
        <f t="shared" si="4"/>
        <v>10</v>
      </c>
    </row>
    <row r="74" spans="1:6" ht="15" thickBot="1">
      <c r="A74" s="82" t="s">
        <v>29</v>
      </c>
      <c r="B74" s="83"/>
      <c r="C74" s="7">
        <f>SUM(C71:C73)</f>
        <v>21423</v>
      </c>
      <c r="D74" s="8">
        <f>SUM(D71:D73)</f>
        <v>21379.119999999999</v>
      </c>
      <c r="E74" s="38">
        <f t="shared" si="4"/>
        <v>43.880000000001019</v>
      </c>
    </row>
    <row r="75" spans="1:6">
      <c r="A75" s="85" t="s">
        <v>31</v>
      </c>
      <c r="B75" s="4" t="s">
        <v>44</v>
      </c>
      <c r="C75" s="9">
        <v>12000</v>
      </c>
      <c r="D75" s="9">
        <v>11999.88</v>
      </c>
      <c r="E75" s="20">
        <f t="shared" si="4"/>
        <v>0.12000000000080036</v>
      </c>
    </row>
    <row r="76" spans="1:6">
      <c r="A76" s="85"/>
      <c r="B76" s="2" t="s">
        <v>84</v>
      </c>
      <c r="C76" s="10">
        <v>8555</v>
      </c>
      <c r="D76" s="10">
        <v>8373.77</v>
      </c>
      <c r="E76" s="16">
        <f t="shared" si="4"/>
        <v>181.22999999999956</v>
      </c>
    </row>
    <row r="77" spans="1:6" ht="15" thickBot="1">
      <c r="A77" s="85"/>
      <c r="B77" s="3" t="s">
        <v>101</v>
      </c>
      <c r="C77" s="6">
        <v>2000</v>
      </c>
      <c r="D77" s="6">
        <v>1690.13</v>
      </c>
      <c r="E77" s="17">
        <f t="shared" si="4"/>
        <v>309.86999999999989</v>
      </c>
    </row>
    <row r="78" spans="1:6" ht="15" thickBot="1">
      <c r="A78" s="82" t="s">
        <v>36</v>
      </c>
      <c r="B78" s="94"/>
      <c r="C78" s="15">
        <f>SUM(C75:C77)</f>
        <v>22555</v>
      </c>
      <c r="D78" s="8">
        <f>SUM(D75:D77)</f>
        <v>22063.780000000002</v>
      </c>
      <c r="E78" s="36">
        <f>C78-D78</f>
        <v>491.21999999999753</v>
      </c>
    </row>
    <row r="79" spans="1:6">
      <c r="A79" s="95" t="s">
        <v>14</v>
      </c>
      <c r="B79" s="2" t="s">
        <v>85</v>
      </c>
      <c r="C79" s="10">
        <v>4000</v>
      </c>
      <c r="D79" s="10">
        <v>3830.9</v>
      </c>
      <c r="E79" s="16">
        <f t="shared" ref="E79:E88" si="5">C79-D79</f>
        <v>169.09999999999991</v>
      </c>
    </row>
    <row r="80" spans="1:6">
      <c r="A80" s="96"/>
      <c r="B80" s="2" t="s">
        <v>86</v>
      </c>
      <c r="C80" s="10">
        <v>354</v>
      </c>
      <c r="D80" s="10">
        <v>350</v>
      </c>
      <c r="E80" s="16">
        <f t="shared" si="5"/>
        <v>4</v>
      </c>
      <c r="F80" t="s">
        <v>48</v>
      </c>
    </row>
    <row r="81" spans="1:6">
      <c r="A81" s="96"/>
      <c r="B81" s="2" t="s">
        <v>87</v>
      </c>
      <c r="C81" s="10">
        <v>1400</v>
      </c>
      <c r="D81" s="10">
        <v>1399.95</v>
      </c>
      <c r="E81" s="16">
        <f t="shared" si="5"/>
        <v>4.9999999999954525E-2</v>
      </c>
    </row>
    <row r="82" spans="1:6">
      <c r="A82" s="96"/>
      <c r="B82" s="2" t="s">
        <v>88</v>
      </c>
      <c r="C82" s="10">
        <v>2200</v>
      </c>
      <c r="D82" s="10">
        <v>300</v>
      </c>
      <c r="E82" s="16">
        <f t="shared" si="5"/>
        <v>1900</v>
      </c>
    </row>
    <row r="83" spans="1:6">
      <c r="A83" s="96"/>
      <c r="B83" s="2" t="s">
        <v>89</v>
      </c>
      <c r="C83" s="10">
        <v>2500</v>
      </c>
      <c r="D83" s="10">
        <v>2297.98</v>
      </c>
      <c r="E83" s="16">
        <f t="shared" si="5"/>
        <v>202.01999999999998</v>
      </c>
    </row>
    <row r="84" spans="1:6">
      <c r="A84" s="96"/>
      <c r="B84" s="3" t="s">
        <v>90</v>
      </c>
      <c r="C84" s="6">
        <v>1600</v>
      </c>
      <c r="D84" s="6">
        <v>1600</v>
      </c>
      <c r="E84" s="17">
        <f t="shared" si="5"/>
        <v>0</v>
      </c>
    </row>
    <row r="85" spans="1:6" ht="15" thickBot="1">
      <c r="A85" s="96"/>
      <c r="B85" s="3" t="s">
        <v>91</v>
      </c>
      <c r="C85" s="6">
        <v>3000</v>
      </c>
      <c r="D85" s="6">
        <v>2358.21</v>
      </c>
      <c r="E85" s="17">
        <f t="shared" si="5"/>
        <v>641.79</v>
      </c>
    </row>
    <row r="86" spans="1:6" ht="15" thickBot="1">
      <c r="A86" s="82" t="s">
        <v>32</v>
      </c>
      <c r="B86" s="83"/>
      <c r="C86" s="7">
        <f>SUM(C79:C85)</f>
        <v>15054</v>
      </c>
      <c r="D86" s="8">
        <f>SUM(D79:D85)</f>
        <v>12137.04</v>
      </c>
      <c r="E86" s="36">
        <f t="shared" si="5"/>
        <v>2916.9599999999991</v>
      </c>
    </row>
    <row r="87" spans="1:6" ht="15">
      <c r="A87" s="79"/>
      <c r="B87" s="18" t="s">
        <v>112</v>
      </c>
      <c r="C87" s="44">
        <v>1000</v>
      </c>
      <c r="D87" s="58">
        <v>0</v>
      </c>
      <c r="E87" s="20">
        <f t="shared" si="5"/>
        <v>1000</v>
      </c>
      <c r="F87" t="s">
        <v>48</v>
      </c>
    </row>
    <row r="88" spans="1:6" ht="30">
      <c r="A88" s="77"/>
      <c r="B88" s="18" t="s">
        <v>92</v>
      </c>
      <c r="C88" s="44">
        <v>3000</v>
      </c>
      <c r="D88" s="58">
        <v>2956.13</v>
      </c>
      <c r="E88" s="80">
        <f t="shared" si="5"/>
        <v>43.869999999999891</v>
      </c>
      <c r="F88" t="s">
        <v>48</v>
      </c>
    </row>
    <row r="89" spans="1:6" ht="15">
      <c r="A89" s="77" t="s">
        <v>15</v>
      </c>
      <c r="B89" s="18" t="s">
        <v>93</v>
      </c>
      <c r="C89" s="44">
        <v>2100</v>
      </c>
      <c r="D89" s="58">
        <v>2100</v>
      </c>
      <c r="E89" s="20">
        <f>C89-D89</f>
        <v>0</v>
      </c>
    </row>
    <row r="90" spans="1:6">
      <c r="A90" s="85" t="s">
        <v>48</v>
      </c>
      <c r="B90" s="2" t="s">
        <v>94</v>
      </c>
      <c r="C90" s="10">
        <v>7059</v>
      </c>
      <c r="D90" s="59">
        <v>7047.9</v>
      </c>
      <c r="E90" s="16">
        <f t="shared" ref="E90:E99" si="6">C90-D90</f>
        <v>11.100000000000364</v>
      </c>
    </row>
    <row r="91" spans="1:6" ht="15" thickBot="1">
      <c r="A91" s="91"/>
      <c r="B91" s="3" t="s">
        <v>95</v>
      </c>
      <c r="C91" s="6">
        <v>2000</v>
      </c>
      <c r="D91" s="60">
        <v>1999.98</v>
      </c>
      <c r="E91" s="17">
        <f t="shared" si="6"/>
        <v>1.999999999998181E-2</v>
      </c>
    </row>
    <row r="92" spans="1:6" ht="15" thickBot="1">
      <c r="A92" s="82" t="s">
        <v>33</v>
      </c>
      <c r="B92" s="83"/>
      <c r="C92" s="7">
        <f>SUM(C87:C91)</f>
        <v>15159</v>
      </c>
      <c r="D92" s="8">
        <f>SUM(D87:D91)</f>
        <v>14104.009999999998</v>
      </c>
      <c r="E92" s="36">
        <f t="shared" si="6"/>
        <v>1054.9900000000016</v>
      </c>
    </row>
    <row r="93" spans="1:6">
      <c r="A93" s="81" t="s">
        <v>16</v>
      </c>
      <c r="B93" s="4" t="s">
        <v>85</v>
      </c>
      <c r="C93" s="9">
        <v>4000</v>
      </c>
      <c r="D93" s="9">
        <v>3830.9</v>
      </c>
      <c r="E93" s="20">
        <f t="shared" si="6"/>
        <v>169.09999999999991</v>
      </c>
    </row>
    <row r="94" spans="1:6" ht="28.5">
      <c r="A94" s="81"/>
      <c r="B94" s="2" t="s">
        <v>96</v>
      </c>
      <c r="C94" s="10">
        <v>10000</v>
      </c>
      <c r="D94" s="10">
        <v>9904.06</v>
      </c>
      <c r="E94" s="16">
        <f t="shared" si="6"/>
        <v>95.940000000000509</v>
      </c>
    </row>
    <row r="95" spans="1:6" ht="15" thickBot="1">
      <c r="A95" s="81"/>
      <c r="B95" s="2" t="s">
        <v>97</v>
      </c>
      <c r="C95" s="10">
        <v>8028</v>
      </c>
      <c r="D95" s="10">
        <v>7990.01</v>
      </c>
      <c r="E95" s="17">
        <f t="shared" si="6"/>
        <v>37.989999999999782</v>
      </c>
    </row>
    <row r="96" spans="1:6" ht="15" thickBot="1">
      <c r="A96" s="82" t="s">
        <v>34</v>
      </c>
      <c r="B96" s="83"/>
      <c r="C96" s="7">
        <f>SUM(C93:C95)</f>
        <v>22028</v>
      </c>
      <c r="D96" s="8">
        <f>SUM(D93:D95)</f>
        <v>21724.97</v>
      </c>
      <c r="E96" s="41">
        <f t="shared" si="6"/>
        <v>303.02999999999884</v>
      </c>
    </row>
    <row r="97" spans="1:5" ht="28.5">
      <c r="A97" s="84" t="s">
        <v>17</v>
      </c>
      <c r="B97" s="2" t="s">
        <v>98</v>
      </c>
      <c r="C97" s="10">
        <v>3780</v>
      </c>
      <c r="D97" s="10">
        <v>3780</v>
      </c>
      <c r="E97" s="61">
        <f t="shared" si="6"/>
        <v>0</v>
      </c>
    </row>
    <row r="98" spans="1:5">
      <c r="A98" s="85"/>
      <c r="B98" s="2" t="s">
        <v>46</v>
      </c>
      <c r="C98" s="10">
        <v>5300</v>
      </c>
      <c r="D98" s="10">
        <v>5236.3599999999997</v>
      </c>
      <c r="E98" s="61">
        <f t="shared" si="6"/>
        <v>63.640000000000327</v>
      </c>
    </row>
    <row r="99" spans="1:5">
      <c r="A99" s="85"/>
      <c r="B99" s="2" t="s">
        <v>99</v>
      </c>
      <c r="C99" s="10">
        <v>12220</v>
      </c>
      <c r="D99" s="10">
        <v>11955.48</v>
      </c>
      <c r="E99" s="16">
        <f t="shared" si="6"/>
        <v>264.52000000000044</v>
      </c>
    </row>
    <row r="100" spans="1:5" ht="29.25" thickBot="1">
      <c r="A100" s="86"/>
      <c r="B100" s="39" t="s">
        <v>100</v>
      </c>
      <c r="C100" s="40">
        <v>5018</v>
      </c>
      <c r="D100" s="9">
        <v>2000</v>
      </c>
      <c r="E100" s="62">
        <f>C100-D100</f>
        <v>3018</v>
      </c>
    </row>
    <row r="101" spans="1:5" ht="15" thickBot="1">
      <c r="A101" s="82" t="s">
        <v>35</v>
      </c>
      <c r="B101" s="83"/>
      <c r="C101" s="7">
        <f>SUM(C97:C100)</f>
        <v>26318</v>
      </c>
      <c r="D101" s="8">
        <f>SUM(D97:D100)</f>
        <v>22971.84</v>
      </c>
      <c r="E101" s="38">
        <f>C101-D101</f>
        <v>3346.16</v>
      </c>
    </row>
    <row r="102" spans="1:5" ht="15" thickBot="1">
      <c r="A102" s="87" t="s">
        <v>49</v>
      </c>
      <c r="B102" s="88"/>
      <c r="C102" s="69">
        <f>C7+C12+C19+C28+C34+C38+C45+C54+C61+C70+C74+C78+C86+C92+C96+C101+C68</f>
        <v>350716</v>
      </c>
      <c r="D102" s="70">
        <f>D7+D12+D19+D28+D34+D38+D45+D54+D61+D70+D74+D78+D86+D92+D96+D101+D68</f>
        <v>339571.84000000008</v>
      </c>
      <c r="E102" s="72">
        <f>E7+E12+E19+E28+E34+E38+E45+E54+E61+E68+E70+E74+E78+E86+E92+E96+E101</f>
        <v>11144.159999999996</v>
      </c>
    </row>
    <row r="103" spans="1:5">
      <c r="A103" s="76" t="s">
        <v>113</v>
      </c>
      <c r="B103" s="73"/>
    </row>
    <row r="104" spans="1:5">
      <c r="A104" t="s">
        <v>114</v>
      </c>
      <c r="B104" s="73"/>
    </row>
  </sheetData>
  <mergeCells count="34">
    <mergeCell ref="A2:D2"/>
    <mergeCell ref="A4:A6"/>
    <mergeCell ref="A7:B7"/>
    <mergeCell ref="A12:B12"/>
    <mergeCell ref="A13:A18"/>
    <mergeCell ref="A19:B19"/>
    <mergeCell ref="A20:A27"/>
    <mergeCell ref="A28:B28"/>
    <mergeCell ref="A29:A33"/>
    <mergeCell ref="A34:B34"/>
    <mergeCell ref="A35:A37"/>
    <mergeCell ref="A38:B38"/>
    <mergeCell ref="A39:A44"/>
    <mergeCell ref="A45:B45"/>
    <mergeCell ref="A46:A53"/>
    <mergeCell ref="A54:B54"/>
    <mergeCell ref="A55:A60"/>
    <mergeCell ref="A61:B61"/>
    <mergeCell ref="A90:A91"/>
    <mergeCell ref="A92:B92"/>
    <mergeCell ref="A62:A67"/>
    <mergeCell ref="A68:B68"/>
    <mergeCell ref="A70:B70"/>
    <mergeCell ref="A71:A73"/>
    <mergeCell ref="A74:B74"/>
    <mergeCell ref="A75:A77"/>
    <mergeCell ref="A78:B78"/>
    <mergeCell ref="A79:A85"/>
    <mergeCell ref="A86:B86"/>
    <mergeCell ref="A93:A95"/>
    <mergeCell ref="A96:B96"/>
    <mergeCell ref="A97:A100"/>
    <mergeCell ref="A101:B101"/>
    <mergeCell ref="A102:B10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UG Lubicz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 Lubicz</dc:creator>
  <cp:lastModifiedBy>TT</cp:lastModifiedBy>
  <cp:lastPrinted>2015-03-30T05:28:28Z</cp:lastPrinted>
  <dcterms:created xsi:type="dcterms:W3CDTF">2013-05-09T06:17:22Z</dcterms:created>
  <dcterms:modified xsi:type="dcterms:W3CDTF">2015-04-09T11:20:29Z</dcterms:modified>
</cp:coreProperties>
</file>