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8460" windowHeight="5520" firstSheet="18" activeTab="18"/>
  </bookViews>
  <sheets>
    <sheet name="Wykres21" sheetId="1" r:id="rId1"/>
    <sheet name="Wykres20" sheetId="2" r:id="rId2"/>
    <sheet name="Wykres19" sheetId="3" r:id="rId3"/>
    <sheet name="Wykres18" sheetId="4" r:id="rId4"/>
    <sheet name="Wykres17" sheetId="5" r:id="rId5"/>
    <sheet name="Wykres16" sheetId="6" r:id="rId6"/>
    <sheet name="Wykres15" sheetId="7" r:id="rId7"/>
    <sheet name="Wykres14" sheetId="8" r:id="rId8"/>
    <sheet name="Wykres13" sheetId="9" r:id="rId9"/>
    <sheet name="Wykres12" sheetId="10" r:id="rId10"/>
    <sheet name="Wykres11" sheetId="11" r:id="rId11"/>
    <sheet name="Wykres10" sheetId="12" r:id="rId12"/>
    <sheet name="Wykres9" sheetId="13" r:id="rId13"/>
    <sheet name="Wykres8" sheetId="14" r:id="rId14"/>
    <sheet name="Wykres7" sheetId="15" r:id="rId15"/>
    <sheet name="Wykres6" sheetId="16" r:id="rId16"/>
    <sheet name="Wykres5" sheetId="17" r:id="rId17"/>
    <sheet name="Wykres4" sheetId="18" r:id="rId18"/>
    <sheet name="Arkusz1" sheetId="19" r:id="rId19"/>
  </sheets>
  <definedNames/>
  <calcPr fullCalcOnLoad="1"/>
</workbook>
</file>

<file path=xl/sharedStrings.xml><?xml version="1.0" encoding="utf-8"?>
<sst xmlns="http://schemas.openxmlformats.org/spreadsheetml/2006/main" count="267" uniqueCount="191">
  <si>
    <t xml:space="preserve">Nazwa zadania </t>
  </si>
  <si>
    <t>ogółem</t>
  </si>
  <si>
    <t>kwota zł</t>
  </si>
  <si>
    <t xml:space="preserve">P L A N </t>
  </si>
  <si>
    <t>x</t>
  </si>
  <si>
    <t xml:space="preserve">wydatki </t>
  </si>
  <si>
    <t>Budżet</t>
  </si>
  <si>
    <t>Gminy</t>
  </si>
  <si>
    <t>z tego:</t>
  </si>
  <si>
    <t xml:space="preserve">środki </t>
  </si>
  <si>
    <t xml:space="preserve"> </t>
  </si>
  <si>
    <t>WYKONANIE</t>
  </si>
  <si>
    <t>OGÓŁEM</t>
  </si>
  <si>
    <t>Lp.</t>
  </si>
  <si>
    <t>1.</t>
  </si>
  <si>
    <t>600-60016-6050</t>
  </si>
  <si>
    <t>3.</t>
  </si>
  <si>
    <t>4.</t>
  </si>
  <si>
    <t>5.</t>
  </si>
  <si>
    <t>6.</t>
  </si>
  <si>
    <t>7.</t>
  </si>
  <si>
    <t>Razem rozdz.60016</t>
  </si>
  <si>
    <t>8.</t>
  </si>
  <si>
    <t>600-60095-6050</t>
  </si>
  <si>
    <t>9.</t>
  </si>
  <si>
    <t>11.</t>
  </si>
  <si>
    <t>12.</t>
  </si>
  <si>
    <t>13.</t>
  </si>
  <si>
    <t>14.</t>
  </si>
  <si>
    <t>Razem dział 010</t>
  </si>
  <si>
    <t>Razem rozdz.60095</t>
  </si>
  <si>
    <t>16.</t>
  </si>
  <si>
    <t>Razem dział 750</t>
  </si>
  <si>
    <t>majątkowe</t>
  </si>
  <si>
    <t>17.</t>
  </si>
  <si>
    <t>801-80101-6050</t>
  </si>
  <si>
    <t>18.</t>
  </si>
  <si>
    <t>19.</t>
  </si>
  <si>
    <t>Razem rozdz.80101</t>
  </si>
  <si>
    <t>Razem dział 801</t>
  </si>
  <si>
    <t>Razem rozdz.80110</t>
  </si>
  <si>
    <t>22.</t>
  </si>
  <si>
    <t>23.</t>
  </si>
  <si>
    <t>24.</t>
  </si>
  <si>
    <t>25.</t>
  </si>
  <si>
    <t>Razem dział 900</t>
  </si>
  <si>
    <t>I.</t>
  </si>
  <si>
    <t>źródła finansowania wydatków</t>
  </si>
  <si>
    <t>2.</t>
  </si>
  <si>
    <t>wykup gruntów</t>
  </si>
  <si>
    <t>600-60016-6060</t>
  </si>
  <si>
    <t>GFOŚiGW</t>
  </si>
  <si>
    <t>26.</t>
  </si>
  <si>
    <t>27.</t>
  </si>
  <si>
    <t>28.</t>
  </si>
  <si>
    <t>Razem rozdz.90011</t>
  </si>
  <si>
    <t>Razem dział 600</t>
  </si>
  <si>
    <t>(środki własne)</t>
  </si>
  <si>
    <t>środki z budżetu</t>
  </si>
  <si>
    <t>nie sfinansowane</t>
  </si>
  <si>
    <t>nakłady</t>
  </si>
  <si>
    <t>750-75023-6060</t>
  </si>
  <si>
    <t>Razem rozdz.75023</t>
  </si>
  <si>
    <t>30.</t>
  </si>
  <si>
    <t>31.</t>
  </si>
  <si>
    <t>32.</t>
  </si>
  <si>
    <t>33.</t>
  </si>
  <si>
    <t>34.</t>
  </si>
  <si>
    <t>II.</t>
  </si>
  <si>
    <t>Razem rozdz.01041</t>
  </si>
  <si>
    <t>10.</t>
  </si>
  <si>
    <t>Razem rozdz.80104</t>
  </si>
  <si>
    <t>801-80104-6050</t>
  </si>
  <si>
    <t>852-85219-6060</t>
  </si>
  <si>
    <t>Razem rozdz.85219</t>
  </si>
  <si>
    <t>Razem dział 852</t>
  </si>
  <si>
    <t>DOTACJE NA INWESTYCJE I ZAKUPY INWESTYCYJNE</t>
  </si>
  <si>
    <t>754-75412-6230</t>
  </si>
  <si>
    <t>Razem rozdz.75412</t>
  </si>
  <si>
    <t>900-90011-6270</t>
  </si>
  <si>
    <t xml:space="preserve">dotacja z budżetu państwa                                                                                                                                                     </t>
  </si>
  <si>
    <t xml:space="preserve">dotacja z Samorządu Województwa                                                                                                                                                     </t>
  </si>
  <si>
    <t>15.</t>
  </si>
  <si>
    <t>600-60095-6060</t>
  </si>
  <si>
    <t>20.</t>
  </si>
  <si>
    <t>21.</t>
  </si>
  <si>
    <t>801-80110-6050</t>
  </si>
  <si>
    <t>900-90015-6050</t>
  </si>
  <si>
    <t>35.</t>
  </si>
  <si>
    <t>36.</t>
  </si>
  <si>
    <t>37.</t>
  </si>
  <si>
    <t>38.</t>
  </si>
  <si>
    <t>39.</t>
  </si>
  <si>
    <t>40.</t>
  </si>
  <si>
    <t>Razem rozdz.90015</t>
  </si>
  <si>
    <t>41.</t>
  </si>
  <si>
    <t>42.</t>
  </si>
  <si>
    <t>43.</t>
  </si>
  <si>
    <t xml:space="preserve">dotacje na bud. oczyszczalni przyzagrodowych </t>
  </si>
  <si>
    <t>WYDATKI INWESTYCYJNE I NA ZAKUPY INWESTYCYJNE</t>
  </si>
  <si>
    <t>budowa kanalizacji aglomeracji Lubicz</t>
  </si>
  <si>
    <t>010-01010-6050</t>
  </si>
  <si>
    <t>Razem rozdz.01010</t>
  </si>
  <si>
    <t>przebudowa ul.Rzemieślniczej Lub.G.</t>
  </si>
  <si>
    <t>przebudowa ul.Piaskowej Lub.G.</t>
  </si>
  <si>
    <t>oprac.dok.bud.- wykon. budowy jezdni i chodników w ul.Widokowej Lub.G.</t>
  </si>
  <si>
    <t>ułoż.dywanika asfalt. ul.Owocowa Gręb. (od ul.Dworcowej do ul.Słonecznej)</t>
  </si>
  <si>
    <t>ułożenie dywanika asfaltowego ul.Aleja Dębów Kopanino</t>
  </si>
  <si>
    <t>przebud.nawierzchni jezdni ul.Leśna Lub.D.</t>
  </si>
  <si>
    <t>przebud.nawierzchni jezdni ul.Kasztanowa Lub.D.</t>
  </si>
  <si>
    <t>urządzenie drogi ul.Osiedlowa Rogówko</t>
  </si>
  <si>
    <t>urządzenie drogi ul.Rogówska Młyniec Pierwszy</t>
  </si>
  <si>
    <t>bud.kanaliz.deszcz.ul.Cicha Lub.D.</t>
  </si>
  <si>
    <t>utrwalenie jezdni ul.Polna Młyniec Pierwszy</t>
  </si>
  <si>
    <t>zakup agregatu prądotwórczego oraz sprężarki z młotem pneumatyczn.</t>
  </si>
  <si>
    <t>zakup przecinarki do betonu i asfaltu na potrzeby ZDGMiK</t>
  </si>
  <si>
    <t>dot.na bud.drogi rowerowej Złotoria-Grabowiec (w ramach porozum.z Powiatem Tor.)</t>
  </si>
  <si>
    <t>bud.chodnika Brzezinko (przy drodze pow.Nr 2009)</t>
  </si>
  <si>
    <t>bud.chodnika z Grębocina do Lubicza przy drodze woj..Nr 552-II etap</t>
  </si>
  <si>
    <t>bud.chodnika Grębocin przy drodze kraj.Nr 15</t>
  </si>
  <si>
    <t>bud.chodnika Krobia ul.Dolina Drwęcy do ul.Osiedlowej przy dr.pow.Nr 2009-II et.</t>
  </si>
  <si>
    <t>bud.chodnika w Jedwabnie</t>
  </si>
  <si>
    <t>29.</t>
  </si>
  <si>
    <t>bud.chodnika w Gronowie</t>
  </si>
  <si>
    <t>wykup części działek zajętych pod.bud.chodnika</t>
  </si>
  <si>
    <t>zakup kserokopiarki dla potrzeb UG</t>
  </si>
  <si>
    <t>754-75411-6300</t>
  </si>
  <si>
    <t>dot.na zakup samochodu ratow.-gaśn. Dla OSP Złotoria</t>
  </si>
  <si>
    <t>Razem rozdz.75411</t>
  </si>
  <si>
    <t>budowa sali gimnastycznej w Grębocinie (udział Gminy)</t>
  </si>
  <si>
    <t>budowa sali gimnastycznej w Grębocinie (w ramach dot.z FRKF)</t>
  </si>
  <si>
    <t>modern.obiektu Przedszkola Publicznego w Lubiczu Górnym</t>
  </si>
  <si>
    <t>spłata zobowiązań - Gimnazjum w Grębocinie</t>
  </si>
  <si>
    <t>zakup serwera</t>
  </si>
  <si>
    <t>Razem dzieł 754</t>
  </si>
  <si>
    <t>oświetlenie ul.Toruńska Lubicz D.</t>
  </si>
  <si>
    <t>oprac.dokum.bud.-wykon.oświetlenia drogi ul.Konwaliowa, Storczykowa Złotoria</t>
  </si>
  <si>
    <t>dokum.proj.oświetlenia ul.Ogrodowa Lubicz D.</t>
  </si>
  <si>
    <t>modern.nawierzchni jezdni ul.Leśna Złotoria (odc.od ul.Toruńskiej do ul.Lipowej)</t>
  </si>
  <si>
    <t>zakup wiaty przystankowej dla Rogówka</t>
  </si>
  <si>
    <t>bud.chodnika Lub.D.przy ul.Dworcowej dr.Nr 2010</t>
  </si>
  <si>
    <t>oświetlenie przy drodze wojew.Nowa Wieś</t>
  </si>
  <si>
    <t>Finansowanie  wydatków majątkowych  Gminy  Lubicz  w okresie od  01.01.2009r. do 31.12.2009r.</t>
  </si>
  <si>
    <t>na 31.12.2009r.</t>
  </si>
  <si>
    <t>niewygasające</t>
  </si>
  <si>
    <t xml:space="preserve">z upływem </t>
  </si>
  <si>
    <t>2009r.</t>
  </si>
  <si>
    <t>010-01041-6058</t>
  </si>
  <si>
    <t>010-01041-6059</t>
  </si>
  <si>
    <t>bud.kanaliz.sanit.w ciągu ul.Piaskowej, Rzemieślniczej i części ul.Przy Lesie w Lub.G.</t>
  </si>
  <si>
    <t>powierz.utrwal.nawierz.żwir.-tł.-obręb Brzezinko(dot.z FOGR-47.200)</t>
  </si>
  <si>
    <t>proj.bud.chodnika przy dr.woj.552  (Grębocin) - III etap</t>
  </si>
  <si>
    <t>bud.chodnika ul.Toruńska Lubicz Dolny</t>
  </si>
  <si>
    <t>zakup centrali telefonicznej na potrzeby UG</t>
  </si>
  <si>
    <t>modernizacja c.o. w SP Młyniec</t>
  </si>
  <si>
    <t>modern.instal.c.o. w segmencie A i B - ZS Lub.G.</t>
  </si>
  <si>
    <t>wymiana kotła c.o.-SP Złotoria</t>
  </si>
  <si>
    <t>zakup urządzenia rejestrującego i monitorującego -SP Lub.D.</t>
  </si>
  <si>
    <t>801-80101-6060</t>
  </si>
  <si>
    <t>44.</t>
  </si>
  <si>
    <t>dok.proj.na oświetl.drogowe w Grębocinie ul.Spółdzielcza i część ul.Rogowskiej</t>
  </si>
  <si>
    <t>45.</t>
  </si>
  <si>
    <t>46.</t>
  </si>
  <si>
    <t>47.</t>
  </si>
  <si>
    <t>48.</t>
  </si>
  <si>
    <t>49.</t>
  </si>
  <si>
    <t>proj.techn.oświetlenia drog.Lubicz D.ul.Lipowa</t>
  </si>
  <si>
    <t>50.</t>
  </si>
  <si>
    <t>51.</t>
  </si>
  <si>
    <t>kapit.remont dachu świetlicy w Mierzynku</t>
  </si>
  <si>
    <t>921-92109-6050</t>
  </si>
  <si>
    <t>Razem rozdz.92109</t>
  </si>
  <si>
    <t>Razem dział 921</t>
  </si>
  <si>
    <t>52.</t>
  </si>
  <si>
    <t>zakup i montaż trybuny na boisku sportowym w Złotorii</t>
  </si>
  <si>
    <t>926-92601-6060</t>
  </si>
  <si>
    <t>Razem rozdz.92601</t>
  </si>
  <si>
    <t>Razem dział 926</t>
  </si>
  <si>
    <t>600-60014-6300</t>
  </si>
  <si>
    <t>Razem rozdz.60014</t>
  </si>
  <si>
    <t>środki z EFRROW</t>
  </si>
  <si>
    <t>środki z FRKF</t>
  </si>
  <si>
    <t>środki z FOGR</t>
  </si>
  <si>
    <t>bud.miejsc rekreacji i wypoczynku (w tym placów zabaw) na terenie Gminy Lubicz (ze śr.EFRROW)</t>
  </si>
  <si>
    <t>bud.miejsc rekreacji i wypoczynku (w tym placów zabaw) na terenie Gminy Lubicz (ze śr.własnych)</t>
  </si>
  <si>
    <t>przebud.   ul.Słonecznej Lub.D.</t>
  </si>
  <si>
    <t>dot.na dofin. zak. samochodu specjalnego dla Komendy Miejskiej PSP w Toruniu</t>
  </si>
  <si>
    <t>proj.techn. oświetlenia drog. Grębocin ul.Lampkowskiego i Zorzy</t>
  </si>
  <si>
    <t>wykon.oświetlenia drog.wraz z zapewnieniem finansowania do 2016r.</t>
  </si>
  <si>
    <t>53.</t>
  </si>
  <si>
    <t>klasyf.        budż.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</si>
</sst>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0000\ _z_ł_-;\-* #,##0.00000\ _z_ł_-;_-* &quot;-&quot;??\ _z_ł_-;_-@_-"/>
    <numFmt numFmtId="167" formatCode="_-* #,##0.000000\ _z_ł_-;\-* #,##0.000000\ _z_ł_-;_-* &quot;-&quot;??\ _z_ł_-;_-@_-"/>
    <numFmt numFmtId="168" formatCode="_-* #,##0.0000000\ _z_ł_-;\-* #,##0.0000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0.0"/>
    <numFmt numFmtId="172" formatCode="_-* #,##0.0\ _z_ł_-;\-* #,##0.0\ _z_ł_-;_-* &quot;-&quot;?\ _z_ł_-;_-@_-"/>
    <numFmt numFmtId="173" formatCode="#,##0_ ;\-#,##0\ "/>
    <numFmt numFmtId="174" formatCode="#,##0.0_ ;\-#,##0.0\ "/>
    <numFmt numFmtId="175" formatCode="#,##0.00_ ;\-#,##0.00\ "/>
    <numFmt numFmtId="176" formatCode="_-* #,##0.0\ _z_ł_-;\-* #,##0.0\ _z_ł_-;_-* &quot;-&quot;\ _z_ł_-;_-@_-"/>
    <numFmt numFmtId="177" formatCode="_-* #,##0.00\ _z_ł_-;\-* #,##0.00\ _z_ł_-;_-* &quot;-&quot;\ _z_ł_-;_-@_-"/>
    <numFmt numFmtId="178" formatCode="_-* #,##0.000\ _z_ł_-;\-* #,##0.000\ _z_ł_-;_-* &quot;-&quot;\ _z_ł_-;_-@_-"/>
    <numFmt numFmtId="179" formatCode="_-* #,##0.0000\ _z_ł_-;\-* #,##0.0000\ _z_ł_-;_-* &quot;-&quot;\ _z_ł_-;_-@_-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_-* #,##0.0000\ _z_ł_-;\-* #,##0.0000\ _z_ł_-;_-* &quot;-&quot;????\ _z_ł_-;_-@_-"/>
  </numFmts>
  <fonts count="1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color indexed="22"/>
      <name val="Arial CE"/>
      <family val="0"/>
    </font>
    <font>
      <b/>
      <i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 shrinkToFi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2" borderId="6" xfId="0" applyFont="1" applyFill="1" applyBorder="1" applyAlignment="1">
      <alignment horizontal="center"/>
    </xf>
    <xf numFmtId="0" fontId="4" fillId="0" borderId="9" xfId="0" applyFont="1" applyBorder="1" applyAlignment="1">
      <alignment/>
    </xf>
    <xf numFmtId="43" fontId="1" fillId="0" borderId="1" xfId="0" applyNumberFormat="1" applyFont="1" applyFill="1" applyBorder="1" applyAlignment="1">
      <alignment horizontal="center"/>
    </xf>
    <xf numFmtId="177" fontId="2" fillId="2" borderId="10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43" fontId="1" fillId="0" borderId="7" xfId="15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43" fontId="1" fillId="0" borderId="1" xfId="15" applyNumberFormat="1" applyFont="1" applyBorder="1" applyAlignment="1">
      <alignment/>
    </xf>
    <xf numFmtId="43" fontId="1" fillId="0" borderId="7" xfId="15" applyNumberFormat="1" applyFont="1" applyBorder="1" applyAlignment="1">
      <alignment/>
    </xf>
    <xf numFmtId="43" fontId="2" fillId="2" borderId="6" xfId="15" applyNumberFormat="1" applyFont="1" applyFill="1" applyBorder="1" applyAlignment="1">
      <alignment/>
    </xf>
    <xf numFmtId="43" fontId="2" fillId="2" borderId="7" xfId="15" applyNumberFormat="1" applyFont="1" applyFill="1" applyBorder="1" applyAlignment="1">
      <alignment/>
    </xf>
    <xf numFmtId="43" fontId="2" fillId="2" borderId="6" xfId="15" applyNumberFormat="1" applyFont="1" applyFill="1" applyBorder="1" applyAlignment="1">
      <alignment/>
    </xf>
    <xf numFmtId="43" fontId="2" fillId="2" borderId="10" xfId="15" applyNumberFormat="1" applyFont="1" applyFill="1" applyBorder="1" applyAlignment="1">
      <alignment/>
    </xf>
    <xf numFmtId="43" fontId="2" fillId="2" borderId="7" xfId="15" applyNumberFormat="1" applyFont="1" applyFill="1" applyBorder="1" applyAlignment="1">
      <alignment/>
    </xf>
    <xf numFmtId="43" fontId="1" fillId="0" borderId="7" xfId="15" applyNumberFormat="1" applyFont="1" applyFill="1" applyBorder="1" applyAlignment="1">
      <alignment/>
    </xf>
    <xf numFmtId="43" fontId="1" fillId="0" borderId="2" xfId="15" applyNumberFormat="1" applyFont="1" applyBorder="1" applyAlignment="1">
      <alignment horizontal="right"/>
    </xf>
    <xf numFmtId="43" fontId="1" fillId="0" borderId="7" xfId="15" applyNumberFormat="1" applyFont="1" applyBorder="1" applyAlignment="1">
      <alignment horizontal="right"/>
    </xf>
    <xf numFmtId="43" fontId="2" fillId="2" borderId="1" xfId="15" applyNumberFormat="1" applyFont="1" applyFill="1" applyBorder="1" applyAlignment="1">
      <alignment horizontal="right"/>
    </xf>
    <xf numFmtId="43" fontId="2" fillId="2" borderId="3" xfId="15" applyNumberFormat="1" applyFont="1" applyFill="1" applyBorder="1" applyAlignment="1">
      <alignment horizontal="right"/>
    </xf>
    <xf numFmtId="43" fontId="2" fillId="2" borderId="2" xfId="15" applyNumberFormat="1" applyFont="1" applyFill="1" applyBorder="1" applyAlignment="1">
      <alignment horizontal="right"/>
    </xf>
    <xf numFmtId="43" fontId="1" fillId="0" borderId="0" xfId="0" applyNumberFormat="1" applyFont="1" applyFill="1" applyBorder="1" applyAlignment="1">
      <alignment horizontal="center"/>
    </xf>
    <xf numFmtId="43" fontId="2" fillId="0" borderId="9" xfId="15" applyNumberFormat="1" applyFont="1" applyBorder="1" applyAlignment="1">
      <alignment/>
    </xf>
    <xf numFmtId="43" fontId="2" fillId="2" borderId="12" xfId="15" applyNumberFormat="1" applyFont="1" applyFill="1" applyBorder="1" applyAlignment="1">
      <alignment/>
    </xf>
    <xf numFmtId="43" fontId="2" fillId="2" borderId="0" xfId="15" applyNumberFormat="1" applyFont="1" applyFill="1" applyBorder="1" applyAlignment="1">
      <alignment/>
    </xf>
    <xf numFmtId="43" fontId="2" fillId="2" borderId="1" xfId="15" applyNumberFormat="1" applyFont="1" applyFill="1" applyBorder="1" applyAlignment="1">
      <alignment/>
    </xf>
    <xf numFmtId="43" fontId="2" fillId="2" borderId="2" xfId="15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43" fontId="1" fillId="0" borderId="1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8" xfId="0" applyFont="1" applyBorder="1" applyAlignment="1">
      <alignment wrapText="1"/>
    </xf>
    <xf numFmtId="43" fontId="1" fillId="0" borderId="6" xfId="15" applyNumberFormat="1" applyFont="1" applyBorder="1" applyAlignment="1">
      <alignment/>
    </xf>
    <xf numFmtId="43" fontId="1" fillId="0" borderId="6" xfId="15" applyNumberFormat="1" applyFont="1" applyBorder="1" applyAlignment="1">
      <alignment horizontal="right"/>
    </xf>
    <xf numFmtId="0" fontId="3" fillId="0" borderId="6" xfId="0" applyFont="1" applyBorder="1" applyAlignment="1">
      <alignment horizontal="left" wrapText="1"/>
    </xf>
    <xf numFmtId="43" fontId="1" fillId="0" borderId="6" xfId="15" applyNumberFormat="1" applyFont="1" applyFill="1" applyBorder="1" applyAlignment="1">
      <alignment/>
    </xf>
    <xf numFmtId="0" fontId="3" fillId="0" borderId="6" xfId="0" applyFont="1" applyBorder="1" applyAlignment="1">
      <alignment wrapText="1"/>
    </xf>
    <xf numFmtId="165" fontId="1" fillId="0" borderId="1" xfId="15" applyNumberFormat="1" applyFont="1" applyFill="1" applyBorder="1" applyAlignment="1">
      <alignment horizontal="center"/>
    </xf>
    <xf numFmtId="165" fontId="1" fillId="0" borderId="0" xfId="15" applyNumberFormat="1" applyFont="1" applyFill="1" applyBorder="1" applyAlignment="1">
      <alignment horizontal="center"/>
    </xf>
    <xf numFmtId="165" fontId="1" fillId="0" borderId="7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165" fontId="2" fillId="2" borderId="10" xfId="15" applyNumberFormat="1" applyFont="1" applyFill="1" applyBorder="1" applyAlignment="1">
      <alignment/>
    </xf>
    <xf numFmtId="165" fontId="2" fillId="2" borderId="12" xfId="15" applyNumberFormat="1" applyFont="1" applyFill="1" applyBorder="1" applyAlignment="1">
      <alignment/>
    </xf>
    <xf numFmtId="165" fontId="1" fillId="0" borderId="6" xfId="15" applyNumberFormat="1" applyFont="1" applyFill="1" applyBorder="1" applyAlignment="1">
      <alignment/>
    </xf>
    <xf numFmtId="165" fontId="1" fillId="0" borderId="7" xfId="15" applyNumberFormat="1" applyFont="1" applyFill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2" fillId="2" borderId="3" xfId="15" applyNumberFormat="1" applyFont="1" applyFill="1" applyBorder="1" applyAlignment="1">
      <alignment/>
    </xf>
    <xf numFmtId="165" fontId="2" fillId="2" borderId="3" xfId="15" applyNumberFormat="1" applyFont="1" applyFill="1" applyBorder="1" applyAlignment="1">
      <alignment/>
    </xf>
    <xf numFmtId="165" fontId="1" fillId="0" borderId="13" xfId="15" applyNumberFormat="1" applyFont="1" applyFill="1" applyBorder="1" applyAlignment="1">
      <alignment/>
    </xf>
    <xf numFmtId="43" fontId="1" fillId="0" borderId="9" xfId="15" applyNumberFormat="1" applyFont="1" applyBorder="1" applyAlignment="1">
      <alignment/>
    </xf>
    <xf numFmtId="43" fontId="1" fillId="0" borderId="8" xfId="15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43" fontId="2" fillId="2" borderId="0" xfId="15" applyNumberFormat="1" applyFont="1" applyFill="1" applyBorder="1" applyAlignment="1">
      <alignment/>
    </xf>
    <xf numFmtId="43" fontId="1" fillId="0" borderId="9" xfId="15" applyNumberFormat="1" applyFont="1" applyFill="1" applyBorder="1" applyAlignment="1">
      <alignment/>
    </xf>
    <xf numFmtId="0" fontId="3" fillId="0" borderId="9" xfId="0" applyFont="1" applyFill="1" applyBorder="1" applyAlignment="1">
      <alignment horizontal="left" wrapText="1"/>
    </xf>
    <xf numFmtId="43" fontId="1" fillId="0" borderId="8" xfId="15" applyNumberFormat="1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wrapText="1"/>
    </xf>
    <xf numFmtId="43" fontId="2" fillId="0" borderId="1" xfId="15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43" fontId="1" fillId="0" borderId="0" xfId="15" applyNumberFormat="1" applyFont="1" applyFill="1" applyBorder="1" applyAlignment="1">
      <alignment/>
    </xf>
    <xf numFmtId="165" fontId="1" fillId="0" borderId="1" xfId="15" applyNumberFormat="1" applyFont="1" applyFill="1" applyBorder="1" applyAlignment="1">
      <alignment/>
    </xf>
    <xf numFmtId="43" fontId="1" fillId="0" borderId="2" xfId="15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43" fontId="2" fillId="0" borderId="14" xfId="15" applyNumberFormat="1" applyFont="1" applyFill="1" applyBorder="1" applyAlignment="1">
      <alignment/>
    </xf>
    <xf numFmtId="43" fontId="1" fillId="0" borderId="1" xfId="15" applyNumberFormat="1" applyFont="1" applyFill="1" applyBorder="1" applyAlignment="1">
      <alignment horizontal="center"/>
    </xf>
    <xf numFmtId="43" fontId="2" fillId="2" borderId="1" xfId="15" applyNumberFormat="1" applyFont="1" applyFill="1" applyBorder="1" applyAlignment="1">
      <alignment/>
    </xf>
    <xf numFmtId="43" fontId="1" fillId="0" borderId="2" xfId="15" applyNumberFormat="1" applyFont="1" applyFill="1" applyBorder="1" applyAlignment="1">
      <alignment/>
    </xf>
    <xf numFmtId="0" fontId="1" fillId="0" borderId="7" xfId="0" applyFont="1" applyFill="1" applyBorder="1" applyAlignment="1">
      <alignment horizontal="center" wrapText="1"/>
    </xf>
    <xf numFmtId="43" fontId="1" fillId="0" borderId="13" xfId="15" applyNumberFormat="1" applyFont="1" applyFill="1" applyBorder="1" applyAlignment="1">
      <alignment/>
    </xf>
    <xf numFmtId="43" fontId="1" fillId="0" borderId="9" xfId="15" applyNumberFormat="1" applyFont="1" applyFill="1" applyBorder="1" applyAlignment="1">
      <alignment horizontal="right"/>
    </xf>
    <xf numFmtId="43" fontId="1" fillId="0" borderId="7" xfId="15" applyNumberFormat="1" applyFont="1" applyFill="1" applyBorder="1" applyAlignment="1">
      <alignment horizontal="right"/>
    </xf>
    <xf numFmtId="43" fontId="1" fillId="0" borderId="13" xfId="15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center" vertical="top" wrapText="1"/>
    </xf>
    <xf numFmtId="43" fontId="2" fillId="0" borderId="7" xfId="15" applyNumberFormat="1" applyFont="1" applyBorder="1" applyAlignment="1">
      <alignment/>
    </xf>
    <xf numFmtId="165" fontId="1" fillId="0" borderId="5" xfId="15" applyNumberFormat="1" applyFont="1" applyFill="1" applyBorder="1" applyAlignment="1">
      <alignment/>
    </xf>
    <xf numFmtId="0" fontId="3" fillId="0" borderId="6" xfId="0" applyFont="1" applyFill="1" applyBorder="1" applyAlignment="1">
      <alignment horizontal="left" wrapText="1"/>
    </xf>
    <xf numFmtId="170" fontId="2" fillId="2" borderId="0" xfId="15" applyNumberFormat="1" applyFont="1" applyFill="1" applyBorder="1" applyAlignment="1">
      <alignment/>
    </xf>
    <xf numFmtId="43" fontId="2" fillId="2" borderId="6" xfId="15" applyNumberFormat="1" applyFont="1" applyFill="1" applyBorder="1" applyAlignment="1">
      <alignment horizontal="center"/>
    </xf>
    <xf numFmtId="43" fontId="2" fillId="2" borderId="7" xfId="15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165" fontId="1" fillId="0" borderId="6" xfId="15" applyNumberFormat="1" applyFont="1" applyBorder="1" applyAlignment="1">
      <alignment/>
    </xf>
    <xf numFmtId="43" fontId="1" fillId="0" borderId="6" xfId="15" applyFont="1" applyFill="1" applyBorder="1" applyAlignment="1">
      <alignment/>
    </xf>
    <xf numFmtId="43" fontId="1" fillId="0" borderId="13" xfId="15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3" fontId="1" fillId="0" borderId="13" xfId="15" applyNumberFormat="1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wrapText="1"/>
    </xf>
    <xf numFmtId="43" fontId="1" fillId="0" borderId="9" xfId="15" applyNumberFormat="1" applyFont="1" applyBorder="1" applyAlignment="1">
      <alignment/>
    </xf>
    <xf numFmtId="43" fontId="1" fillId="0" borderId="2" xfId="15" applyNumberFormat="1" applyFont="1" applyBorder="1" applyAlignment="1">
      <alignment/>
    </xf>
    <xf numFmtId="0" fontId="9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3" fontId="3" fillId="0" borderId="6" xfId="15" applyNumberFormat="1" applyFont="1" applyFill="1" applyBorder="1" applyAlignment="1">
      <alignment horizontal="left"/>
    </xf>
    <xf numFmtId="43" fontId="2" fillId="2" borderId="11" xfId="15" applyNumberFormat="1" applyFont="1" applyFill="1" applyBorder="1" applyAlignment="1">
      <alignment/>
    </xf>
    <xf numFmtId="43" fontId="1" fillId="0" borderId="5" xfId="15" applyNumberFormat="1" applyFont="1" applyFill="1" applyBorder="1" applyAlignment="1">
      <alignment horizontal="right"/>
    </xf>
    <xf numFmtId="49" fontId="1" fillId="0" borderId="7" xfId="0" applyNumberFormat="1" applyFont="1" applyBorder="1" applyAlignment="1">
      <alignment horizontal="center" wrapText="1"/>
    </xf>
    <xf numFmtId="43" fontId="1" fillId="0" borderId="7" xfId="0" applyNumberFormat="1" applyFont="1" applyBorder="1" applyAlignment="1">
      <alignment horizontal="center" wrapText="1"/>
    </xf>
    <xf numFmtId="165" fontId="1" fillId="0" borderId="7" xfId="15" applyNumberFormat="1" applyFont="1" applyFill="1" applyBorder="1" applyAlignment="1">
      <alignment horizontal="center" wrapText="1"/>
    </xf>
    <xf numFmtId="165" fontId="1" fillId="0" borderId="6" xfId="15" applyNumberFormat="1" applyFont="1" applyFill="1" applyBorder="1" applyAlignment="1">
      <alignment horizontal="center" wrapText="1"/>
    </xf>
    <xf numFmtId="41" fontId="1" fillId="0" borderId="7" xfId="15" applyNumberFormat="1" applyFont="1" applyFill="1" applyBorder="1" applyAlignment="1">
      <alignment horizontal="center" wrapText="1"/>
    </xf>
    <xf numFmtId="41" fontId="1" fillId="0" borderId="6" xfId="15" applyNumberFormat="1" applyFont="1" applyFill="1" applyBorder="1" applyAlignment="1">
      <alignment horizontal="center" wrapText="1"/>
    </xf>
    <xf numFmtId="43" fontId="1" fillId="0" borderId="7" xfId="15" applyNumberFormat="1" applyFont="1" applyFill="1" applyBorder="1" applyAlignment="1">
      <alignment wrapText="1"/>
    </xf>
    <xf numFmtId="43" fontId="2" fillId="2" borderId="7" xfId="15" applyNumberFormat="1" applyFont="1" applyFill="1" applyBorder="1" applyAlignment="1">
      <alignment horizontal="center" wrapText="1"/>
    </xf>
    <xf numFmtId="43" fontId="2" fillId="2" borderId="6" xfId="15" applyNumberFormat="1" applyFont="1" applyFill="1" applyBorder="1" applyAlignment="1">
      <alignment horizontal="center" wrapText="1"/>
    </xf>
    <xf numFmtId="177" fontId="2" fillId="2" borderId="10" xfId="15" applyNumberFormat="1" applyFont="1" applyFill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3" fontId="1" fillId="0" borderId="6" xfId="15" applyNumberFormat="1" applyFont="1" applyFill="1" applyBorder="1" applyAlignment="1">
      <alignment horizontal="center" wrapText="1"/>
    </xf>
    <xf numFmtId="43" fontId="2" fillId="2" borderId="6" xfId="15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wrapText="1"/>
    </xf>
    <xf numFmtId="43" fontId="2" fillId="2" borderId="7" xfId="15" applyNumberFormat="1" applyFont="1" applyFill="1" applyBorder="1" applyAlignment="1">
      <alignment horizontal="center" wrapText="1"/>
    </xf>
    <xf numFmtId="43" fontId="2" fillId="0" borderId="14" xfId="15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43" fontId="2" fillId="0" borderId="12" xfId="15" applyNumberFormat="1" applyFont="1" applyFill="1" applyBorder="1" applyAlignment="1">
      <alignment/>
    </xf>
    <xf numFmtId="43" fontId="1" fillId="0" borderId="10" xfId="15" applyNumberFormat="1" applyFont="1" applyBorder="1" applyAlignment="1">
      <alignment/>
    </xf>
    <xf numFmtId="43" fontId="2" fillId="3" borderId="10" xfId="15" applyNumberFormat="1" applyFont="1" applyFill="1" applyBorder="1" applyAlignment="1">
      <alignment horizontal="center"/>
    </xf>
    <xf numFmtId="43" fontId="2" fillId="3" borderId="7" xfId="15" applyNumberFormat="1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43" fontId="2" fillId="3" borderId="10" xfId="15" applyNumberFormat="1" applyFont="1" applyFill="1" applyBorder="1" applyAlignment="1">
      <alignment horizontal="center" wrapText="1"/>
    </xf>
    <xf numFmtId="43" fontId="2" fillId="3" borderId="7" xfId="15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13" xfId="0" applyBorder="1" applyAlignment="1">
      <alignment/>
    </xf>
    <xf numFmtId="0" fontId="4" fillId="3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1" fillId="2" borderId="10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9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" fillId="2" borderId="1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worksheet" Target="worksheets/sheet1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2811071"/>
        <c:axId val="28428728"/>
      </c:barChart>
      <c:catAx>
        <c:axId val="62811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28728"/>
        <c:crosses val="autoZero"/>
        <c:auto val="1"/>
        <c:lblOffset val="100"/>
        <c:noMultiLvlLbl val="0"/>
      </c:catAx>
      <c:valAx>
        <c:axId val="28428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11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7469385"/>
        <c:axId val="47462418"/>
      </c:barChart>
      <c:catAx>
        <c:axId val="57469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62418"/>
        <c:crosses val="autoZero"/>
        <c:auto val="1"/>
        <c:lblOffset val="100"/>
        <c:noMultiLvlLbl val="0"/>
      </c:catAx>
      <c:valAx>
        <c:axId val="47462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69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4508579"/>
        <c:axId val="19250620"/>
      </c:barChart>
      <c:catAx>
        <c:axId val="24508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50620"/>
        <c:crosses val="autoZero"/>
        <c:auto val="1"/>
        <c:lblOffset val="100"/>
        <c:noMultiLvlLbl val="0"/>
      </c:catAx>
      <c:valAx>
        <c:axId val="192506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08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037853"/>
        <c:axId val="15796358"/>
      </c:barChart>
      <c:catAx>
        <c:axId val="39037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96358"/>
        <c:crosses val="autoZero"/>
        <c:auto val="1"/>
        <c:lblOffset val="100"/>
        <c:noMultiLvlLbl val="0"/>
      </c:catAx>
      <c:valAx>
        <c:axId val="157963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37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7949495"/>
        <c:axId val="4436592"/>
      </c:barChart>
      <c:catAx>
        <c:axId val="7949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6592"/>
        <c:crosses val="autoZero"/>
        <c:auto val="1"/>
        <c:lblOffset val="100"/>
        <c:noMultiLvlLbl val="0"/>
      </c:catAx>
      <c:valAx>
        <c:axId val="44365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49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929329"/>
        <c:axId val="23819642"/>
      </c:barChart>
      <c:catAx>
        <c:axId val="39929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19642"/>
        <c:crosses val="autoZero"/>
        <c:auto val="1"/>
        <c:lblOffset val="100"/>
        <c:noMultiLvlLbl val="0"/>
      </c:catAx>
      <c:valAx>
        <c:axId val="23819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29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3050187"/>
        <c:axId val="50342820"/>
      </c:barChart>
      <c:catAx>
        <c:axId val="13050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42820"/>
        <c:crosses val="autoZero"/>
        <c:auto val="1"/>
        <c:lblOffset val="100"/>
        <c:noMultiLvlLbl val="0"/>
      </c:catAx>
      <c:valAx>
        <c:axId val="503428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50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432197"/>
        <c:axId val="51236590"/>
      </c:barChart>
      <c:catAx>
        <c:axId val="50432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36590"/>
        <c:crosses val="autoZero"/>
        <c:auto val="1"/>
        <c:lblOffset val="100"/>
        <c:noMultiLvlLbl val="0"/>
      </c:catAx>
      <c:valAx>
        <c:axId val="512365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321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8476127"/>
        <c:axId val="56523096"/>
      </c:barChart>
      <c:catAx>
        <c:axId val="58476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23096"/>
        <c:crosses val="autoZero"/>
        <c:auto val="1"/>
        <c:lblOffset val="100"/>
        <c:noMultiLvlLbl val="0"/>
      </c:catAx>
      <c:valAx>
        <c:axId val="565230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76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8945817"/>
        <c:axId val="14968034"/>
      </c:barChart>
      <c:catAx>
        <c:axId val="38945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68034"/>
        <c:crosses val="autoZero"/>
        <c:auto val="1"/>
        <c:lblOffset val="100"/>
        <c:noMultiLvlLbl val="0"/>
      </c:catAx>
      <c:valAx>
        <c:axId val="149680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45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4531961"/>
        <c:axId val="21025602"/>
      </c:barChart>
      <c:catAx>
        <c:axId val="54531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25602"/>
        <c:crosses val="autoZero"/>
        <c:auto val="1"/>
        <c:lblOffset val="100"/>
        <c:noMultiLvlLbl val="0"/>
      </c:catAx>
      <c:valAx>
        <c:axId val="210256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31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5012691"/>
        <c:axId val="25352172"/>
      </c:barChart>
      <c:catAx>
        <c:axId val="55012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52172"/>
        <c:crosses val="autoZero"/>
        <c:auto val="1"/>
        <c:lblOffset val="100"/>
        <c:noMultiLvlLbl val="0"/>
      </c:catAx>
      <c:valAx>
        <c:axId val="253521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12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6842957"/>
        <c:axId val="40260022"/>
      </c:barChart>
      <c:catAx>
        <c:axId val="2684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260022"/>
        <c:crosses val="autoZero"/>
        <c:auto val="1"/>
        <c:lblOffset val="100"/>
        <c:noMultiLvlLbl val="0"/>
      </c:catAx>
      <c:valAx>
        <c:axId val="402600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42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6795879"/>
        <c:axId val="39836320"/>
      </c:barChart>
      <c:catAx>
        <c:axId val="26795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36320"/>
        <c:crosses val="autoZero"/>
        <c:auto val="1"/>
        <c:lblOffset val="100"/>
        <c:noMultiLvlLbl val="0"/>
      </c:catAx>
      <c:valAx>
        <c:axId val="39836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95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2982561"/>
        <c:axId val="5516458"/>
      </c:barChart>
      <c:catAx>
        <c:axId val="22982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6458"/>
        <c:crosses val="autoZero"/>
        <c:auto val="1"/>
        <c:lblOffset val="100"/>
        <c:noMultiLvlLbl val="0"/>
      </c:catAx>
      <c:valAx>
        <c:axId val="55164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82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9648123"/>
        <c:axId val="44179924"/>
      </c:barChart>
      <c:catAx>
        <c:axId val="49648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79924"/>
        <c:crosses val="autoZero"/>
        <c:auto val="1"/>
        <c:lblOffset val="100"/>
        <c:noMultiLvlLbl val="0"/>
      </c:catAx>
      <c:valAx>
        <c:axId val="441799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48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2074997"/>
        <c:axId val="21804062"/>
      </c:barChart>
      <c:catAx>
        <c:axId val="62074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04062"/>
        <c:crosses val="autoZero"/>
        <c:auto val="1"/>
        <c:lblOffset val="100"/>
        <c:noMultiLvlLbl val="0"/>
      </c:catAx>
      <c:valAx>
        <c:axId val="218040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74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2018831"/>
        <c:axId val="21298568"/>
      </c:barChart>
      <c:catAx>
        <c:axId val="62018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98568"/>
        <c:crosses val="autoZero"/>
        <c:auto val="1"/>
        <c:lblOffset val="100"/>
        <c:noMultiLvlLbl val="0"/>
      </c:catAx>
      <c:valAx>
        <c:axId val="212985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18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3:O167"/>
  <sheetViews>
    <sheetView tabSelected="1" workbookViewId="0" topLeftCell="A1">
      <selection activeCell="J9" sqref="J9:J10"/>
    </sheetView>
  </sheetViews>
  <sheetFormatPr defaultColWidth="9.00390625" defaultRowHeight="12.75"/>
  <cols>
    <col min="1" max="1" width="3.00390625" style="0" customWidth="1"/>
    <col min="2" max="2" width="15.75390625" style="0" customWidth="1"/>
    <col min="3" max="4" width="13.00390625" style="0" customWidth="1"/>
    <col min="5" max="5" width="11.375" style="0" customWidth="1"/>
    <col min="6" max="6" width="6.875" style="0" customWidth="1"/>
    <col min="7" max="7" width="12.875" style="0" bestFit="1" customWidth="1"/>
    <col min="8" max="9" width="11.625" style="0" hidden="1" customWidth="1"/>
    <col min="10" max="10" width="11.25390625" style="0" customWidth="1"/>
    <col min="11" max="11" width="11.375" style="0" customWidth="1"/>
    <col min="12" max="12" width="10.75390625" style="0" customWidth="1"/>
    <col min="13" max="13" width="11.375" style="0" customWidth="1"/>
    <col min="14" max="14" width="12.125" style="0" customWidth="1"/>
    <col min="15" max="15" width="13.375" style="0" customWidth="1"/>
    <col min="16" max="16" width="12.875" style="0" customWidth="1"/>
  </cols>
  <sheetData>
    <row r="3" spans="1:15" ht="12.75">
      <c r="A3" s="166" t="s">
        <v>142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8"/>
    </row>
    <row r="4" spans="1:15" ht="12.75">
      <c r="A4" s="169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</row>
    <row r="5" spans="1:15" ht="12.75">
      <c r="A5" s="172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4"/>
    </row>
    <row r="6" spans="1:15" ht="12.75">
      <c r="A6" s="13"/>
      <c r="B6" s="5"/>
      <c r="C6" s="3" t="s">
        <v>5</v>
      </c>
      <c r="D6" s="186" t="s">
        <v>3</v>
      </c>
      <c r="E6" s="187"/>
      <c r="F6" s="188"/>
      <c r="G6" s="175" t="s">
        <v>11</v>
      </c>
      <c r="H6" s="176"/>
      <c r="I6" s="176"/>
      <c r="J6" s="176"/>
      <c r="K6" s="176"/>
      <c r="L6" s="176"/>
      <c r="M6" s="177"/>
      <c r="N6" s="2" t="s">
        <v>5</v>
      </c>
      <c r="O6" s="2" t="s">
        <v>60</v>
      </c>
    </row>
    <row r="7" spans="1:15" ht="12.75">
      <c r="A7" s="13"/>
      <c r="B7" s="5"/>
      <c r="C7" s="3" t="s">
        <v>33</v>
      </c>
      <c r="D7" s="189"/>
      <c r="E7" s="190"/>
      <c r="F7" s="177"/>
      <c r="G7" s="178"/>
      <c r="H7" s="179"/>
      <c r="I7" s="179"/>
      <c r="J7" s="179"/>
      <c r="K7" s="179"/>
      <c r="L7" s="179"/>
      <c r="M7" s="180"/>
      <c r="N7" s="2" t="s">
        <v>144</v>
      </c>
      <c r="O7" s="2" t="s">
        <v>59</v>
      </c>
    </row>
    <row r="8" spans="1:15" ht="12.75" customHeight="1">
      <c r="A8" s="13"/>
      <c r="B8" s="3"/>
      <c r="C8" s="3" t="s">
        <v>1</v>
      </c>
      <c r="D8" s="178"/>
      <c r="E8" s="179"/>
      <c r="F8" s="180"/>
      <c r="G8" s="181" t="s">
        <v>47</v>
      </c>
      <c r="H8" s="182"/>
      <c r="I8" s="182"/>
      <c r="J8" s="182"/>
      <c r="K8" s="182"/>
      <c r="L8" s="182"/>
      <c r="M8" s="183"/>
      <c r="N8" s="2" t="s">
        <v>145</v>
      </c>
      <c r="O8" s="2" t="s">
        <v>143</v>
      </c>
    </row>
    <row r="9" spans="1:15" ht="12" customHeight="1">
      <c r="A9" s="13" t="s">
        <v>13</v>
      </c>
      <c r="B9" s="3" t="s">
        <v>0</v>
      </c>
      <c r="C9" s="6" t="s">
        <v>143</v>
      </c>
      <c r="D9" s="7" t="s">
        <v>6</v>
      </c>
      <c r="E9" s="10" t="s">
        <v>51</v>
      </c>
      <c r="F9" s="194" t="s">
        <v>190</v>
      </c>
      <c r="G9" s="64" t="s">
        <v>58</v>
      </c>
      <c r="H9" s="184" t="s">
        <v>80</v>
      </c>
      <c r="I9" s="184" t="s">
        <v>81</v>
      </c>
      <c r="J9" s="197" t="s">
        <v>180</v>
      </c>
      <c r="K9" s="64" t="s">
        <v>181</v>
      </c>
      <c r="L9" s="64" t="s">
        <v>182</v>
      </c>
      <c r="M9" s="65" t="s">
        <v>9</v>
      </c>
      <c r="N9" s="2" t="s">
        <v>146</v>
      </c>
      <c r="O9" s="2"/>
    </row>
    <row r="10" spans="1:15" ht="12.75">
      <c r="A10" s="13"/>
      <c r="B10" s="3"/>
      <c r="C10" s="1"/>
      <c r="D10" s="7" t="s">
        <v>7</v>
      </c>
      <c r="E10" s="9"/>
      <c r="F10" s="195"/>
      <c r="G10" s="10" t="s">
        <v>57</v>
      </c>
      <c r="H10" s="185"/>
      <c r="I10" s="185"/>
      <c r="J10" s="192"/>
      <c r="K10" s="10"/>
      <c r="L10" s="10"/>
      <c r="M10" s="66" t="s">
        <v>51</v>
      </c>
      <c r="N10" s="2"/>
      <c r="O10" s="2"/>
    </row>
    <row r="11" spans="1:15" ht="12.75">
      <c r="A11" s="13"/>
      <c r="B11" s="3" t="s">
        <v>10</v>
      </c>
      <c r="C11" s="1"/>
      <c r="D11" s="8"/>
      <c r="E11" s="9"/>
      <c r="F11" s="195"/>
      <c r="G11" s="62"/>
      <c r="H11" s="185"/>
      <c r="I11" s="185"/>
      <c r="J11" s="62"/>
      <c r="K11" s="62"/>
      <c r="L11" s="62"/>
      <c r="M11" s="66"/>
      <c r="N11" s="2"/>
      <c r="O11" s="2"/>
    </row>
    <row r="12" spans="1:15" ht="12.75">
      <c r="A12" s="13"/>
      <c r="B12" s="5"/>
      <c r="C12" s="1"/>
      <c r="D12" s="7" t="s">
        <v>2</v>
      </c>
      <c r="E12" s="10" t="s">
        <v>2</v>
      </c>
      <c r="F12" s="196"/>
      <c r="G12" s="10" t="s">
        <v>2</v>
      </c>
      <c r="H12" s="116" t="s">
        <v>2</v>
      </c>
      <c r="I12" s="116" t="s">
        <v>2</v>
      </c>
      <c r="J12" s="10" t="s">
        <v>2</v>
      </c>
      <c r="K12" s="10" t="s">
        <v>2</v>
      </c>
      <c r="L12" s="10" t="s">
        <v>2</v>
      </c>
      <c r="M12" s="10" t="s">
        <v>2</v>
      </c>
      <c r="N12" s="2"/>
      <c r="O12" s="2"/>
    </row>
    <row r="13" spans="1:15" ht="12.75">
      <c r="A13" s="15">
        <v>1</v>
      </c>
      <c r="B13" s="4">
        <v>2</v>
      </c>
      <c r="C13" s="12">
        <v>3</v>
      </c>
      <c r="D13" s="30">
        <v>4</v>
      </c>
      <c r="E13" s="12">
        <v>5</v>
      </c>
      <c r="F13" s="12">
        <v>6</v>
      </c>
      <c r="G13" s="30">
        <v>7</v>
      </c>
      <c r="H13" s="12">
        <v>8</v>
      </c>
      <c r="I13" s="30">
        <v>9</v>
      </c>
      <c r="J13" s="12">
        <v>8</v>
      </c>
      <c r="K13" s="12">
        <v>9</v>
      </c>
      <c r="L13" s="12">
        <v>10</v>
      </c>
      <c r="M13" s="12">
        <v>11</v>
      </c>
      <c r="N13" s="12">
        <v>12</v>
      </c>
      <c r="O13" s="12">
        <v>13</v>
      </c>
    </row>
    <row r="14" spans="1:15" ht="12.75">
      <c r="A14" s="13"/>
      <c r="B14" s="22"/>
      <c r="C14" s="23"/>
      <c r="D14" s="22"/>
      <c r="E14" s="23"/>
      <c r="F14" s="23"/>
      <c r="G14" s="56"/>
      <c r="H14" s="28"/>
      <c r="I14" s="56"/>
      <c r="J14" s="28"/>
      <c r="K14" s="28"/>
      <c r="L14" s="28"/>
      <c r="M14" s="63"/>
      <c r="N14" s="28"/>
      <c r="O14" s="28"/>
    </row>
    <row r="15" spans="1:15" ht="12.75">
      <c r="A15" s="31" t="s">
        <v>46</v>
      </c>
      <c r="B15" s="191" t="s">
        <v>99</v>
      </c>
      <c r="C15" s="77"/>
      <c r="D15" s="78"/>
      <c r="E15" s="77"/>
      <c r="F15" s="23"/>
      <c r="G15" s="56"/>
      <c r="H15" s="28"/>
      <c r="I15" s="56"/>
      <c r="J15" s="28"/>
      <c r="K15" s="28"/>
      <c r="L15" s="28"/>
      <c r="M15" s="28"/>
      <c r="N15" s="28"/>
      <c r="O15" s="28"/>
    </row>
    <row r="16" spans="1:15" ht="42.75" customHeight="1">
      <c r="A16" s="13"/>
      <c r="B16" s="192"/>
      <c r="C16" s="100">
        <f>C26+C58+C63+C76+C80+C91+C94+C98</f>
        <v>6688527.52</v>
      </c>
      <c r="D16" s="100">
        <f aca="true" t="shared" si="0" ref="D16:O16">D26+D58+D63+D76+D80+D91+D94+D98</f>
        <v>7370442</v>
      </c>
      <c r="E16" s="100">
        <f t="shared" si="0"/>
        <v>0</v>
      </c>
      <c r="F16" s="100" t="s">
        <v>4</v>
      </c>
      <c r="G16" s="100">
        <f t="shared" si="0"/>
        <v>5742604.720000001</v>
      </c>
      <c r="H16" s="100">
        <f t="shared" si="0"/>
        <v>0</v>
      </c>
      <c r="I16" s="100">
        <f t="shared" si="0"/>
        <v>0</v>
      </c>
      <c r="J16" s="100">
        <f t="shared" si="0"/>
        <v>374968</v>
      </c>
      <c r="K16" s="100">
        <f t="shared" si="0"/>
        <v>523754.8</v>
      </c>
      <c r="L16" s="100">
        <f t="shared" si="0"/>
        <v>47200</v>
      </c>
      <c r="M16" s="100">
        <f t="shared" si="0"/>
        <v>0</v>
      </c>
      <c r="N16" s="100">
        <f t="shared" si="0"/>
        <v>416414</v>
      </c>
      <c r="O16" s="100">
        <f t="shared" si="0"/>
        <v>2095845.0499999998</v>
      </c>
    </row>
    <row r="17" spans="1:15" ht="12.75">
      <c r="A17" s="13"/>
      <c r="B17" s="22" t="s">
        <v>8</v>
      </c>
      <c r="C17" s="108"/>
      <c r="D17" s="78"/>
      <c r="E17" s="77"/>
      <c r="F17" s="23"/>
      <c r="G17" s="56"/>
      <c r="H17" s="28"/>
      <c r="I17" s="56"/>
      <c r="J17" s="28"/>
      <c r="K17" s="28"/>
      <c r="L17" s="28"/>
      <c r="M17" s="28"/>
      <c r="N17" s="28"/>
      <c r="O17" s="28"/>
    </row>
    <row r="18" spans="1:15" ht="12.75">
      <c r="A18" s="14"/>
      <c r="B18" s="27"/>
      <c r="C18" s="44"/>
      <c r="D18" s="80"/>
      <c r="E18" s="79"/>
      <c r="F18" s="16"/>
      <c r="G18" s="57"/>
      <c r="H18" s="117"/>
      <c r="I18" s="57"/>
      <c r="J18" s="117"/>
      <c r="K18" s="117"/>
      <c r="L18" s="117"/>
      <c r="M18" s="52"/>
      <c r="N18" s="52"/>
      <c r="O18" s="52"/>
    </row>
    <row r="19" spans="1:15" ht="34.5" customHeight="1">
      <c r="A19" s="127" t="s">
        <v>14</v>
      </c>
      <c r="B19" s="67" t="s">
        <v>100</v>
      </c>
      <c r="C19" s="44">
        <v>1447.31</v>
      </c>
      <c r="D19" s="91">
        <v>1450</v>
      </c>
      <c r="E19" s="44">
        <v>0</v>
      </c>
      <c r="F19" s="140" t="s">
        <v>101</v>
      </c>
      <c r="G19" s="132">
        <v>1447.31</v>
      </c>
      <c r="H19" s="117"/>
      <c r="I19" s="57"/>
      <c r="J19" s="117">
        <v>0</v>
      </c>
      <c r="K19" s="117">
        <v>0</v>
      </c>
      <c r="L19" s="117">
        <v>0</v>
      </c>
      <c r="M19" s="52">
        <v>0</v>
      </c>
      <c r="N19" s="126"/>
      <c r="O19" s="126">
        <v>3.2</v>
      </c>
    </row>
    <row r="20" spans="1:15" ht="21.75" customHeight="1">
      <c r="A20" s="33"/>
      <c r="B20" s="21" t="s">
        <v>102</v>
      </c>
      <c r="C20" s="49">
        <f>C19</f>
        <v>1447.31</v>
      </c>
      <c r="D20" s="49">
        <f aca="true" t="shared" si="1" ref="D20:O20">D19</f>
        <v>1450</v>
      </c>
      <c r="E20" s="49">
        <f t="shared" si="1"/>
        <v>0</v>
      </c>
      <c r="F20" s="122" t="s">
        <v>4</v>
      </c>
      <c r="G20" s="49">
        <f t="shared" si="1"/>
        <v>1447.31</v>
      </c>
      <c r="H20" s="49">
        <f>H19</f>
        <v>0</v>
      </c>
      <c r="I20" s="49">
        <f>I19</f>
        <v>0</v>
      </c>
      <c r="J20" s="49">
        <f>J19</f>
        <v>0</v>
      </c>
      <c r="K20" s="49">
        <f>K19</f>
        <v>0</v>
      </c>
      <c r="L20" s="49">
        <f>L19</f>
        <v>0</v>
      </c>
      <c r="M20" s="49">
        <f t="shared" si="1"/>
        <v>0</v>
      </c>
      <c r="N20" s="49">
        <f t="shared" si="1"/>
        <v>0</v>
      </c>
      <c r="O20" s="49">
        <f t="shared" si="1"/>
        <v>3.2</v>
      </c>
    </row>
    <row r="21" spans="1:15" ht="73.5" customHeight="1">
      <c r="A21" s="19" t="s">
        <v>48</v>
      </c>
      <c r="B21" s="96" t="s">
        <v>183</v>
      </c>
      <c r="C21" s="50">
        <v>374968</v>
      </c>
      <c r="D21" s="95">
        <v>374968</v>
      </c>
      <c r="E21" s="84">
        <v>0</v>
      </c>
      <c r="F21" s="141" t="s">
        <v>147</v>
      </c>
      <c r="G21" s="50">
        <v>0</v>
      </c>
      <c r="H21" s="72">
        <v>0</v>
      </c>
      <c r="I21" s="72">
        <v>0</v>
      </c>
      <c r="J21" s="72">
        <v>374968</v>
      </c>
      <c r="K21" s="72">
        <v>0</v>
      </c>
      <c r="L21" s="72">
        <v>0</v>
      </c>
      <c r="M21" s="72">
        <v>0</v>
      </c>
      <c r="N21" s="129">
        <v>0</v>
      </c>
      <c r="O21" s="90">
        <v>0</v>
      </c>
    </row>
    <row r="22" spans="1:15" ht="75.75" customHeight="1">
      <c r="A22" s="19" t="s">
        <v>16</v>
      </c>
      <c r="B22" s="96" t="s">
        <v>184</v>
      </c>
      <c r="C22" s="50">
        <v>262339.32</v>
      </c>
      <c r="D22" s="95">
        <v>265033</v>
      </c>
      <c r="E22" s="84">
        <v>0</v>
      </c>
      <c r="F22" s="141" t="s">
        <v>148</v>
      </c>
      <c r="G22" s="50">
        <v>262339.32</v>
      </c>
      <c r="H22" s="44"/>
      <c r="I22" s="44"/>
      <c r="J22" s="44">
        <v>0</v>
      </c>
      <c r="K22" s="72">
        <v>0</v>
      </c>
      <c r="L22" s="72">
        <v>0</v>
      </c>
      <c r="M22" s="44">
        <v>0</v>
      </c>
      <c r="N22" s="129">
        <v>0</v>
      </c>
      <c r="O22" s="90">
        <v>0</v>
      </c>
    </row>
    <row r="23" spans="1:15" ht="58.5" customHeight="1">
      <c r="A23" s="19" t="s">
        <v>17</v>
      </c>
      <c r="B23" s="96" t="s">
        <v>149</v>
      </c>
      <c r="C23" s="50">
        <v>2200</v>
      </c>
      <c r="D23" s="95">
        <v>2200</v>
      </c>
      <c r="E23" s="84">
        <v>0</v>
      </c>
      <c r="F23" s="141" t="s">
        <v>148</v>
      </c>
      <c r="G23" s="50">
        <v>2200</v>
      </c>
      <c r="H23" s="44"/>
      <c r="I23" s="44"/>
      <c r="J23" s="44">
        <v>0</v>
      </c>
      <c r="K23" s="72">
        <v>0</v>
      </c>
      <c r="L23" s="72">
        <v>0</v>
      </c>
      <c r="M23" s="44">
        <v>0</v>
      </c>
      <c r="N23" s="129">
        <v>0</v>
      </c>
      <c r="O23" s="90">
        <v>0</v>
      </c>
    </row>
    <row r="24" spans="1:15" ht="15" customHeight="1">
      <c r="A24" s="33"/>
      <c r="B24" s="21" t="s">
        <v>69</v>
      </c>
      <c r="C24" s="49">
        <f>SUM(C21:C23)</f>
        <v>639507.3200000001</v>
      </c>
      <c r="D24" s="49">
        <f aca="true" t="shared" si="2" ref="D24:O24">SUM(D21:D23)</f>
        <v>642201</v>
      </c>
      <c r="E24" s="49">
        <f t="shared" si="2"/>
        <v>0</v>
      </c>
      <c r="F24" s="122" t="s">
        <v>4</v>
      </c>
      <c r="G24" s="49">
        <f t="shared" si="2"/>
        <v>264539.32</v>
      </c>
      <c r="H24" s="49">
        <f>SUM(H21:H23)</f>
        <v>0</v>
      </c>
      <c r="I24" s="49">
        <f>SUM(I21:I23)</f>
        <v>0</v>
      </c>
      <c r="J24" s="49">
        <f>SUM(J21:J23)</f>
        <v>374968</v>
      </c>
      <c r="K24" s="49">
        <f>SUM(K21:K23)</f>
        <v>0</v>
      </c>
      <c r="L24" s="49">
        <f>SUM(L21:L23)</f>
        <v>0</v>
      </c>
      <c r="M24" s="49">
        <f t="shared" si="2"/>
        <v>0</v>
      </c>
      <c r="N24" s="49">
        <f t="shared" si="2"/>
        <v>0</v>
      </c>
      <c r="O24" s="49">
        <f t="shared" si="2"/>
        <v>0</v>
      </c>
    </row>
    <row r="25" spans="1:15" ht="12.75">
      <c r="A25" s="35"/>
      <c r="B25" s="160" t="s">
        <v>29</v>
      </c>
      <c r="C25" s="48"/>
      <c r="D25" s="82"/>
      <c r="E25" s="81"/>
      <c r="F25" s="29"/>
      <c r="G25" s="58"/>
      <c r="H25" s="48"/>
      <c r="I25" s="58"/>
      <c r="J25" s="137"/>
      <c r="K25" s="137"/>
      <c r="L25" s="48"/>
      <c r="M25" s="48"/>
      <c r="N25" s="48"/>
      <c r="O25" s="48"/>
    </row>
    <row r="26" spans="1:15" ht="12.75">
      <c r="A26" s="33"/>
      <c r="B26" s="161"/>
      <c r="C26" s="49">
        <f>C20+C24</f>
        <v>640954.6300000001</v>
      </c>
      <c r="D26" s="49">
        <f aca="true" t="shared" si="3" ref="D26:O26">D20+D24</f>
        <v>643651</v>
      </c>
      <c r="E26" s="49">
        <f t="shared" si="3"/>
        <v>0</v>
      </c>
      <c r="F26" s="122" t="s">
        <v>4</v>
      </c>
      <c r="G26" s="49">
        <f t="shared" si="3"/>
        <v>265986.63</v>
      </c>
      <c r="H26" s="49">
        <f t="shared" si="3"/>
        <v>0</v>
      </c>
      <c r="I26" s="49">
        <f t="shared" si="3"/>
        <v>0</v>
      </c>
      <c r="J26" s="49">
        <f t="shared" si="3"/>
        <v>374968</v>
      </c>
      <c r="K26" s="49">
        <f t="shared" si="3"/>
        <v>0</v>
      </c>
      <c r="L26" s="49">
        <f t="shared" si="3"/>
        <v>0</v>
      </c>
      <c r="M26" s="49">
        <f t="shared" si="3"/>
        <v>0</v>
      </c>
      <c r="N26" s="49">
        <f t="shared" si="3"/>
        <v>0</v>
      </c>
      <c r="O26" s="49">
        <f t="shared" si="3"/>
        <v>3.2</v>
      </c>
    </row>
    <row r="27" spans="1:15" ht="40.5" customHeight="1">
      <c r="A27" s="19" t="s">
        <v>18</v>
      </c>
      <c r="B27" s="96" t="s">
        <v>103</v>
      </c>
      <c r="C27" s="50">
        <v>950</v>
      </c>
      <c r="D27" s="50">
        <v>950</v>
      </c>
      <c r="E27" s="50">
        <v>0</v>
      </c>
      <c r="F27" s="142" t="s">
        <v>15</v>
      </c>
      <c r="G27" s="50">
        <v>950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</row>
    <row r="28" spans="1:15" ht="36" customHeight="1">
      <c r="A28" s="18" t="s">
        <v>19</v>
      </c>
      <c r="B28" s="74" t="s">
        <v>104</v>
      </c>
      <c r="C28" s="75">
        <v>950</v>
      </c>
      <c r="D28" s="50">
        <v>950</v>
      </c>
      <c r="E28" s="79">
        <v>0</v>
      </c>
      <c r="F28" s="143" t="s">
        <v>15</v>
      </c>
      <c r="G28" s="75">
        <v>950</v>
      </c>
      <c r="H28" s="72">
        <v>0</v>
      </c>
      <c r="I28" s="72">
        <v>0</v>
      </c>
      <c r="J28" s="72">
        <v>0</v>
      </c>
      <c r="K28" s="50">
        <v>0</v>
      </c>
      <c r="L28" s="50">
        <v>0</v>
      </c>
      <c r="M28" s="72">
        <v>0</v>
      </c>
      <c r="N28" s="72">
        <v>0</v>
      </c>
      <c r="O28" s="75">
        <v>0</v>
      </c>
    </row>
    <row r="29" spans="1:15" ht="47.25" customHeight="1">
      <c r="A29" s="69" t="s">
        <v>20</v>
      </c>
      <c r="B29" s="74" t="s">
        <v>105</v>
      </c>
      <c r="C29" s="50">
        <v>19500</v>
      </c>
      <c r="D29" s="50">
        <v>19500</v>
      </c>
      <c r="E29" s="79">
        <v>0</v>
      </c>
      <c r="F29" s="143" t="s">
        <v>15</v>
      </c>
      <c r="G29" s="50">
        <v>19500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44">
        <v>0</v>
      </c>
      <c r="O29" s="50">
        <v>0</v>
      </c>
    </row>
    <row r="30" spans="1:15" ht="48.75" customHeight="1">
      <c r="A30" s="19" t="s">
        <v>22</v>
      </c>
      <c r="B30" s="74" t="s">
        <v>150</v>
      </c>
      <c r="C30" s="50">
        <v>264163.52</v>
      </c>
      <c r="D30" s="50">
        <v>264200</v>
      </c>
      <c r="E30" s="79">
        <v>0</v>
      </c>
      <c r="F30" s="143" t="s">
        <v>15</v>
      </c>
      <c r="G30" s="50">
        <v>216963.52</v>
      </c>
      <c r="H30" s="72"/>
      <c r="I30" s="72"/>
      <c r="J30" s="72">
        <v>0</v>
      </c>
      <c r="K30" s="72">
        <v>0</v>
      </c>
      <c r="L30" s="72">
        <v>47200</v>
      </c>
      <c r="M30" s="72">
        <v>0</v>
      </c>
      <c r="N30" s="44">
        <v>0</v>
      </c>
      <c r="O30" s="50"/>
    </row>
    <row r="31" spans="1:15" ht="48.75" customHeight="1">
      <c r="A31" s="19" t="s">
        <v>24</v>
      </c>
      <c r="B31" s="74" t="s">
        <v>106</v>
      </c>
      <c r="C31" s="50">
        <v>101339.12</v>
      </c>
      <c r="D31" s="50">
        <v>102700</v>
      </c>
      <c r="E31" s="79">
        <v>0</v>
      </c>
      <c r="F31" s="143" t="s">
        <v>15</v>
      </c>
      <c r="G31" s="50">
        <v>101339.12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44">
        <v>0</v>
      </c>
      <c r="O31" s="50">
        <v>0</v>
      </c>
    </row>
    <row r="32" spans="1:15" ht="36" customHeight="1">
      <c r="A32" s="19" t="s">
        <v>70</v>
      </c>
      <c r="B32" s="68" t="s">
        <v>107</v>
      </c>
      <c r="C32" s="50">
        <v>399456.58</v>
      </c>
      <c r="D32" s="50">
        <v>400000</v>
      </c>
      <c r="E32" s="79">
        <v>0</v>
      </c>
      <c r="F32" s="143" t="s">
        <v>15</v>
      </c>
      <c r="G32" s="50">
        <v>399456.58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44">
        <v>0</v>
      </c>
      <c r="O32" s="50">
        <v>0</v>
      </c>
    </row>
    <row r="33" spans="1:15" ht="62.25" customHeight="1">
      <c r="A33" s="19" t="s">
        <v>25</v>
      </c>
      <c r="B33" s="68" t="s">
        <v>138</v>
      </c>
      <c r="C33" s="50">
        <v>449708.74</v>
      </c>
      <c r="D33" s="50">
        <v>450000</v>
      </c>
      <c r="E33" s="79">
        <v>0</v>
      </c>
      <c r="F33" s="143" t="s">
        <v>15</v>
      </c>
      <c r="G33" s="50">
        <v>449708.74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44">
        <v>0</v>
      </c>
      <c r="O33" s="50">
        <v>0</v>
      </c>
    </row>
    <row r="34" spans="1:15" ht="38.25" customHeight="1">
      <c r="A34" s="19" t="s">
        <v>26</v>
      </c>
      <c r="B34" s="68" t="s">
        <v>108</v>
      </c>
      <c r="C34" s="50">
        <v>85532.58</v>
      </c>
      <c r="D34" s="50">
        <v>86000</v>
      </c>
      <c r="E34" s="79">
        <v>0</v>
      </c>
      <c r="F34" s="143" t="s">
        <v>15</v>
      </c>
      <c r="G34" s="50">
        <v>85532.58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72">
        <v>0</v>
      </c>
      <c r="N34" s="44">
        <v>0</v>
      </c>
      <c r="O34" s="50">
        <v>0</v>
      </c>
    </row>
    <row r="35" spans="1:15" ht="36" customHeight="1">
      <c r="A35" s="69" t="s">
        <v>27</v>
      </c>
      <c r="B35" s="123" t="s">
        <v>109</v>
      </c>
      <c r="C35" s="75">
        <v>79724.22</v>
      </c>
      <c r="D35" s="75">
        <v>80000</v>
      </c>
      <c r="E35" s="124">
        <v>0</v>
      </c>
      <c r="F35" s="144" t="s">
        <v>15</v>
      </c>
      <c r="G35" s="75">
        <v>79724.22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72">
        <v>0</v>
      </c>
      <c r="N35" s="72">
        <v>0</v>
      </c>
      <c r="O35" s="75">
        <v>0</v>
      </c>
    </row>
    <row r="36" spans="1:15" ht="39.75" customHeight="1">
      <c r="A36" s="19" t="s">
        <v>28</v>
      </c>
      <c r="B36" s="68" t="s">
        <v>110</v>
      </c>
      <c r="C36" s="50">
        <v>112817.61</v>
      </c>
      <c r="D36" s="50">
        <v>113000</v>
      </c>
      <c r="E36" s="79">
        <v>0</v>
      </c>
      <c r="F36" s="143" t="s">
        <v>15</v>
      </c>
      <c r="G36" s="50">
        <v>112817.61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72">
        <v>0</v>
      </c>
      <c r="N36" s="44">
        <v>0</v>
      </c>
      <c r="O36" s="50">
        <v>0</v>
      </c>
    </row>
    <row r="37" spans="1:15" ht="41.25" customHeight="1">
      <c r="A37" s="19" t="s">
        <v>82</v>
      </c>
      <c r="B37" s="68" t="s">
        <v>111</v>
      </c>
      <c r="C37" s="50">
        <v>49910.08</v>
      </c>
      <c r="D37" s="50">
        <v>50000</v>
      </c>
      <c r="E37" s="79">
        <v>0</v>
      </c>
      <c r="F37" s="143" t="s">
        <v>15</v>
      </c>
      <c r="G37" s="50">
        <v>49910.08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44">
        <v>0</v>
      </c>
      <c r="O37" s="50">
        <v>0</v>
      </c>
    </row>
    <row r="38" spans="1:15" ht="24.75" customHeight="1">
      <c r="A38" s="19" t="s">
        <v>31</v>
      </c>
      <c r="B38" s="68" t="s">
        <v>112</v>
      </c>
      <c r="C38" s="50">
        <v>130500</v>
      </c>
      <c r="D38" s="50">
        <v>130500</v>
      </c>
      <c r="E38" s="79">
        <v>0</v>
      </c>
      <c r="F38" s="143" t="s">
        <v>15</v>
      </c>
      <c r="G38" s="50">
        <v>130500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72">
        <v>0</v>
      </c>
      <c r="N38" s="44">
        <v>0</v>
      </c>
      <c r="O38" s="34">
        <v>0</v>
      </c>
    </row>
    <row r="39" spans="1:15" ht="36.75" customHeight="1">
      <c r="A39" s="19" t="s">
        <v>34</v>
      </c>
      <c r="B39" s="68" t="s">
        <v>185</v>
      </c>
      <c r="C39" s="50">
        <v>89660.02</v>
      </c>
      <c r="D39" s="50">
        <v>90000</v>
      </c>
      <c r="E39" s="79">
        <v>0</v>
      </c>
      <c r="F39" s="143" t="s">
        <v>15</v>
      </c>
      <c r="G39" s="50">
        <v>89660.02</v>
      </c>
      <c r="H39" s="72">
        <v>0</v>
      </c>
      <c r="I39" s="72">
        <v>0</v>
      </c>
      <c r="J39" s="34">
        <v>0</v>
      </c>
      <c r="K39" s="34">
        <v>0</v>
      </c>
      <c r="L39" s="34">
        <v>0</v>
      </c>
      <c r="M39" s="72">
        <v>0</v>
      </c>
      <c r="N39" s="44">
        <v>0</v>
      </c>
      <c r="O39" s="50">
        <v>0</v>
      </c>
    </row>
    <row r="40" spans="1:15" ht="40.5" customHeight="1">
      <c r="A40" s="19" t="s">
        <v>36</v>
      </c>
      <c r="B40" s="68" t="s">
        <v>113</v>
      </c>
      <c r="C40" s="50">
        <v>48099.71</v>
      </c>
      <c r="D40" s="50">
        <v>49000</v>
      </c>
      <c r="E40" s="79">
        <v>0</v>
      </c>
      <c r="F40" s="143" t="s">
        <v>15</v>
      </c>
      <c r="G40" s="50">
        <v>48099.71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72">
        <v>0</v>
      </c>
      <c r="N40" s="44">
        <v>0</v>
      </c>
      <c r="O40" s="50">
        <v>0</v>
      </c>
    </row>
    <row r="41" spans="1:15" ht="39" customHeight="1">
      <c r="A41" s="19" t="s">
        <v>37</v>
      </c>
      <c r="B41" s="68" t="s">
        <v>49</v>
      </c>
      <c r="C41" s="50">
        <v>247178.16</v>
      </c>
      <c r="D41" s="50">
        <v>247200</v>
      </c>
      <c r="E41" s="79">
        <v>0</v>
      </c>
      <c r="F41" s="143" t="s">
        <v>50</v>
      </c>
      <c r="G41" s="50">
        <v>247178.16</v>
      </c>
      <c r="H41" s="44"/>
      <c r="I41" s="44"/>
      <c r="J41" s="44">
        <v>0</v>
      </c>
      <c r="K41" s="50">
        <v>0</v>
      </c>
      <c r="L41" s="50">
        <v>0</v>
      </c>
      <c r="M41" s="44">
        <v>0</v>
      </c>
      <c r="N41" s="44">
        <v>200000</v>
      </c>
      <c r="O41" s="50">
        <v>0</v>
      </c>
    </row>
    <row r="42" spans="1:15" ht="48.75" customHeight="1">
      <c r="A42" s="19" t="s">
        <v>84</v>
      </c>
      <c r="B42" s="68" t="s">
        <v>114</v>
      </c>
      <c r="C42" s="50">
        <v>19910.4</v>
      </c>
      <c r="D42" s="50">
        <v>20000</v>
      </c>
      <c r="E42" s="79">
        <v>0</v>
      </c>
      <c r="F42" s="143" t="s">
        <v>50</v>
      </c>
      <c r="G42" s="75">
        <v>19910.4</v>
      </c>
      <c r="H42" s="44"/>
      <c r="I42" s="44"/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50">
        <v>0</v>
      </c>
    </row>
    <row r="43" spans="1:15" ht="48.75" customHeight="1">
      <c r="A43" s="19" t="s">
        <v>85</v>
      </c>
      <c r="B43" s="68" t="s">
        <v>115</v>
      </c>
      <c r="C43" s="50">
        <v>5610.78</v>
      </c>
      <c r="D43" s="50">
        <v>5800</v>
      </c>
      <c r="E43" s="79">
        <v>0</v>
      </c>
      <c r="F43" s="143" t="s">
        <v>50</v>
      </c>
      <c r="G43" s="50">
        <v>5610.78</v>
      </c>
      <c r="H43" s="44"/>
      <c r="I43" s="44"/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50">
        <v>0</v>
      </c>
    </row>
    <row r="44" spans="1:15" ht="44.25" customHeight="1">
      <c r="A44" s="19" t="s">
        <v>41</v>
      </c>
      <c r="B44" s="68" t="s">
        <v>139</v>
      </c>
      <c r="C44" s="50">
        <v>4376.51</v>
      </c>
      <c r="D44" s="50">
        <v>4500</v>
      </c>
      <c r="E44" s="79">
        <v>0</v>
      </c>
      <c r="F44" s="143" t="s">
        <v>50</v>
      </c>
      <c r="G44" s="50">
        <v>4376.51</v>
      </c>
      <c r="H44" s="44"/>
      <c r="I44" s="44"/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50">
        <v>0</v>
      </c>
    </row>
    <row r="45" spans="1:15" ht="16.5" customHeight="1">
      <c r="A45" s="33"/>
      <c r="B45" s="21" t="s">
        <v>21</v>
      </c>
      <c r="C45" s="49">
        <f>SUM(C27:C44)</f>
        <v>2109388.03</v>
      </c>
      <c r="D45" s="49">
        <f aca="true" t="shared" si="4" ref="D45:O45">SUM(D27:D44)</f>
        <v>2114300</v>
      </c>
      <c r="E45" s="49">
        <f t="shared" si="4"/>
        <v>0</v>
      </c>
      <c r="F45" s="122" t="s">
        <v>4</v>
      </c>
      <c r="G45" s="49">
        <f t="shared" si="4"/>
        <v>2062188.03</v>
      </c>
      <c r="H45" s="49">
        <f>SUM(H27:H44)</f>
        <v>0</v>
      </c>
      <c r="I45" s="49">
        <f>SUM(I27:I44)</f>
        <v>0</v>
      </c>
      <c r="J45" s="49">
        <f>SUM(J27:J44)</f>
        <v>0</v>
      </c>
      <c r="K45" s="49">
        <f>SUM(K27:K44)</f>
        <v>0</v>
      </c>
      <c r="L45" s="49">
        <f>SUM(L27:L44)</f>
        <v>47200</v>
      </c>
      <c r="M45" s="49">
        <f t="shared" si="4"/>
        <v>0</v>
      </c>
      <c r="N45" s="49">
        <f t="shared" si="4"/>
        <v>200000</v>
      </c>
      <c r="O45" s="49">
        <f t="shared" si="4"/>
        <v>0</v>
      </c>
    </row>
    <row r="46" spans="1:15" ht="43.5" customHeight="1">
      <c r="A46" s="69" t="s">
        <v>42</v>
      </c>
      <c r="B46" s="76" t="s">
        <v>117</v>
      </c>
      <c r="C46" s="43">
        <v>2806.5</v>
      </c>
      <c r="D46" s="91">
        <v>4314</v>
      </c>
      <c r="E46" s="79">
        <v>0</v>
      </c>
      <c r="F46" s="139" t="s">
        <v>23</v>
      </c>
      <c r="G46" s="43">
        <v>2806.5</v>
      </c>
      <c r="H46" s="72">
        <v>0</v>
      </c>
      <c r="I46" s="72">
        <v>0</v>
      </c>
      <c r="J46" s="34">
        <v>0</v>
      </c>
      <c r="K46" s="34">
        <v>0</v>
      </c>
      <c r="L46" s="34">
        <v>0</v>
      </c>
      <c r="M46" s="72">
        <v>0</v>
      </c>
      <c r="N46" s="72">
        <v>0</v>
      </c>
      <c r="O46" s="73">
        <v>0</v>
      </c>
    </row>
    <row r="47" spans="1:15" ht="51" customHeight="1">
      <c r="A47" s="69" t="s">
        <v>43</v>
      </c>
      <c r="B47" s="76" t="s">
        <v>118</v>
      </c>
      <c r="C47" s="72">
        <v>106824.04</v>
      </c>
      <c r="D47" s="92">
        <v>107000</v>
      </c>
      <c r="E47" s="85">
        <v>0</v>
      </c>
      <c r="F47" s="139" t="s">
        <v>23</v>
      </c>
      <c r="G47" s="72">
        <v>106824.04</v>
      </c>
      <c r="H47" s="72">
        <v>0</v>
      </c>
      <c r="I47" s="72">
        <v>0</v>
      </c>
      <c r="J47" s="34">
        <v>0</v>
      </c>
      <c r="K47" s="34">
        <v>0</v>
      </c>
      <c r="L47" s="34">
        <v>0</v>
      </c>
      <c r="M47" s="72">
        <v>0</v>
      </c>
      <c r="N47" s="72">
        <v>0</v>
      </c>
      <c r="O47" s="73">
        <v>0</v>
      </c>
    </row>
    <row r="48" spans="1:15" ht="38.25" customHeight="1">
      <c r="A48" s="69" t="s">
        <v>44</v>
      </c>
      <c r="B48" s="71" t="s">
        <v>119</v>
      </c>
      <c r="C48" s="72">
        <v>198000</v>
      </c>
      <c r="D48" s="92">
        <v>198000</v>
      </c>
      <c r="E48" s="85">
        <v>0</v>
      </c>
      <c r="F48" s="139" t="s">
        <v>23</v>
      </c>
      <c r="G48" s="72">
        <v>198000</v>
      </c>
      <c r="H48" s="72">
        <v>0</v>
      </c>
      <c r="I48" s="72">
        <v>0</v>
      </c>
      <c r="J48" s="34">
        <v>0</v>
      </c>
      <c r="K48" s="34">
        <v>0</v>
      </c>
      <c r="L48" s="34">
        <v>0</v>
      </c>
      <c r="M48" s="72">
        <v>0</v>
      </c>
      <c r="N48" s="72">
        <v>198000</v>
      </c>
      <c r="O48" s="73">
        <v>0</v>
      </c>
    </row>
    <row r="49" spans="1:15" ht="51" customHeight="1">
      <c r="A49" s="19" t="s">
        <v>52</v>
      </c>
      <c r="B49" s="67" t="s">
        <v>120</v>
      </c>
      <c r="C49" s="44">
        <v>19038.2</v>
      </c>
      <c r="D49" s="91">
        <v>20000</v>
      </c>
      <c r="E49" s="86">
        <v>0</v>
      </c>
      <c r="F49" s="139" t="s">
        <v>23</v>
      </c>
      <c r="G49" s="44">
        <v>19038.2</v>
      </c>
      <c r="H49" s="44"/>
      <c r="I49" s="44"/>
      <c r="J49" s="34">
        <v>0</v>
      </c>
      <c r="K49" s="34">
        <v>0</v>
      </c>
      <c r="L49" s="34">
        <v>0</v>
      </c>
      <c r="M49" s="44">
        <v>0</v>
      </c>
      <c r="N49" s="44">
        <v>0</v>
      </c>
      <c r="O49" s="52">
        <v>0</v>
      </c>
    </row>
    <row r="50" spans="1:15" ht="52.5" customHeight="1">
      <c r="A50" s="19" t="s">
        <v>53</v>
      </c>
      <c r="B50" s="67" t="s">
        <v>140</v>
      </c>
      <c r="C50" s="44">
        <v>13989.14</v>
      </c>
      <c r="D50" s="91">
        <v>15000</v>
      </c>
      <c r="E50" s="86">
        <v>0</v>
      </c>
      <c r="F50" s="139" t="s">
        <v>23</v>
      </c>
      <c r="G50" s="44">
        <v>13989.14</v>
      </c>
      <c r="H50" s="44"/>
      <c r="I50" s="44"/>
      <c r="J50" s="34">
        <v>0</v>
      </c>
      <c r="K50" s="34">
        <v>0</v>
      </c>
      <c r="L50" s="34">
        <v>0</v>
      </c>
      <c r="M50" s="44">
        <v>0</v>
      </c>
      <c r="N50" s="44">
        <v>0</v>
      </c>
      <c r="O50" s="34">
        <v>0</v>
      </c>
    </row>
    <row r="51" spans="1:15" ht="40.5" customHeight="1">
      <c r="A51" s="19" t="s">
        <v>54</v>
      </c>
      <c r="B51" s="67" t="s">
        <v>121</v>
      </c>
      <c r="C51" s="44">
        <v>28763.13</v>
      </c>
      <c r="D51" s="91">
        <v>33000</v>
      </c>
      <c r="E51" s="86">
        <v>0</v>
      </c>
      <c r="F51" s="139" t="s">
        <v>23</v>
      </c>
      <c r="G51" s="44">
        <v>28763.13</v>
      </c>
      <c r="H51" s="44"/>
      <c r="I51" s="44"/>
      <c r="J51" s="34">
        <v>0</v>
      </c>
      <c r="K51" s="34">
        <v>0</v>
      </c>
      <c r="L51" s="34">
        <v>0</v>
      </c>
      <c r="M51" s="34">
        <v>0</v>
      </c>
      <c r="N51" s="44">
        <v>0</v>
      </c>
      <c r="O51" s="34">
        <v>0</v>
      </c>
    </row>
    <row r="52" spans="1:15" ht="39.75" customHeight="1">
      <c r="A52" s="19" t="s">
        <v>122</v>
      </c>
      <c r="B52" s="67" t="s">
        <v>123</v>
      </c>
      <c r="C52" s="44">
        <v>55414.66</v>
      </c>
      <c r="D52" s="91">
        <v>60100</v>
      </c>
      <c r="E52" s="86">
        <v>0</v>
      </c>
      <c r="F52" s="139" t="s">
        <v>23</v>
      </c>
      <c r="G52" s="44">
        <v>55414.66</v>
      </c>
      <c r="H52" s="44"/>
      <c r="I52" s="44"/>
      <c r="J52" s="34">
        <v>0</v>
      </c>
      <c r="K52" s="34">
        <v>0</v>
      </c>
      <c r="L52" s="34">
        <v>0</v>
      </c>
      <c r="M52" s="34">
        <v>0</v>
      </c>
      <c r="N52" s="44">
        <v>0</v>
      </c>
      <c r="O52" s="34">
        <v>0</v>
      </c>
    </row>
    <row r="53" spans="1:15" ht="42" customHeight="1">
      <c r="A53" s="19" t="s">
        <v>63</v>
      </c>
      <c r="B53" s="67" t="s">
        <v>151</v>
      </c>
      <c r="C53" s="44">
        <v>20000</v>
      </c>
      <c r="D53" s="91">
        <v>20000</v>
      </c>
      <c r="E53" s="86">
        <v>0</v>
      </c>
      <c r="F53" s="139" t="s">
        <v>23</v>
      </c>
      <c r="G53" s="44">
        <v>20000</v>
      </c>
      <c r="H53" s="44"/>
      <c r="I53" s="44"/>
      <c r="J53" s="34">
        <v>0</v>
      </c>
      <c r="K53" s="34">
        <v>0</v>
      </c>
      <c r="L53" s="34">
        <v>0</v>
      </c>
      <c r="M53" s="44">
        <v>0</v>
      </c>
      <c r="N53" s="44">
        <v>18414</v>
      </c>
      <c r="O53" s="52">
        <v>0</v>
      </c>
    </row>
    <row r="54" spans="1:15" ht="39.75" customHeight="1">
      <c r="A54" s="19" t="s">
        <v>64</v>
      </c>
      <c r="B54" s="67" t="s">
        <v>152</v>
      </c>
      <c r="C54" s="44">
        <v>113504</v>
      </c>
      <c r="D54" s="91">
        <v>119590</v>
      </c>
      <c r="E54" s="86">
        <v>0</v>
      </c>
      <c r="F54" s="139" t="s">
        <v>23</v>
      </c>
      <c r="G54" s="44">
        <v>113504</v>
      </c>
      <c r="H54" s="44"/>
      <c r="I54" s="44"/>
      <c r="J54" s="34">
        <v>0</v>
      </c>
      <c r="K54" s="34">
        <v>0</v>
      </c>
      <c r="L54" s="34">
        <v>0</v>
      </c>
      <c r="M54" s="44">
        <v>0</v>
      </c>
      <c r="N54" s="44">
        <v>0</v>
      </c>
      <c r="O54" s="52">
        <v>0</v>
      </c>
    </row>
    <row r="55" spans="1:15" ht="44.25" customHeight="1">
      <c r="A55" s="19" t="s">
        <v>65</v>
      </c>
      <c r="B55" s="67" t="s">
        <v>124</v>
      </c>
      <c r="C55" s="44">
        <v>15000</v>
      </c>
      <c r="D55" s="91">
        <v>15000</v>
      </c>
      <c r="E55" s="86">
        <v>0</v>
      </c>
      <c r="F55" s="139" t="s">
        <v>83</v>
      </c>
      <c r="G55" s="44">
        <v>15000</v>
      </c>
      <c r="H55" s="44"/>
      <c r="I55" s="44"/>
      <c r="J55" s="34">
        <v>0</v>
      </c>
      <c r="K55" s="34">
        <v>0</v>
      </c>
      <c r="L55" s="34">
        <v>0</v>
      </c>
      <c r="M55" s="44">
        <v>0</v>
      </c>
      <c r="N55" s="44">
        <v>0</v>
      </c>
      <c r="O55" s="52">
        <v>0</v>
      </c>
    </row>
    <row r="56" spans="1:15" ht="19.5" customHeight="1">
      <c r="A56" s="33"/>
      <c r="B56" s="21" t="s">
        <v>30</v>
      </c>
      <c r="C56" s="49">
        <f>SUM(C46:C55)</f>
        <v>573339.67</v>
      </c>
      <c r="D56" s="49">
        <f>SUM(D46:D55)</f>
        <v>592004</v>
      </c>
      <c r="E56" s="49">
        <f>SUM(E46:E55)</f>
        <v>0</v>
      </c>
      <c r="F56" s="122" t="s">
        <v>4</v>
      </c>
      <c r="G56" s="49">
        <f aca="true" t="shared" si="5" ref="G56:O56">SUM(G46:G55)</f>
        <v>573339.67</v>
      </c>
      <c r="H56" s="49">
        <f>SUM(H46:H55)</f>
        <v>0</v>
      </c>
      <c r="I56" s="49">
        <f>SUM(I46:I55)</f>
        <v>0</v>
      </c>
      <c r="J56" s="49">
        <f>SUM(J46:J55)</f>
        <v>0</v>
      </c>
      <c r="K56" s="49">
        <f>SUM(K46:K55)</f>
        <v>0</v>
      </c>
      <c r="L56" s="49">
        <f>SUM(L46:L55)</f>
        <v>0</v>
      </c>
      <c r="M56" s="49">
        <f t="shared" si="5"/>
        <v>0</v>
      </c>
      <c r="N56" s="49">
        <f t="shared" si="5"/>
        <v>216414</v>
      </c>
      <c r="O56" s="49">
        <f t="shared" si="5"/>
        <v>0</v>
      </c>
    </row>
    <row r="57" spans="1:15" ht="12.75">
      <c r="A57" s="35"/>
      <c r="B57" s="160" t="s">
        <v>56</v>
      </c>
      <c r="C57" s="48"/>
      <c r="D57" s="58"/>
      <c r="E57" s="81"/>
      <c r="F57" s="29"/>
      <c r="G57" s="58"/>
      <c r="H57" s="48"/>
      <c r="I57" s="58"/>
      <c r="J57" s="48"/>
      <c r="K57" s="48"/>
      <c r="L57" s="48"/>
      <c r="M57" s="48"/>
      <c r="N57" s="48"/>
      <c r="O57" s="48"/>
    </row>
    <row r="58" spans="1:15" ht="12.75">
      <c r="A58" s="33"/>
      <c r="B58" s="161"/>
      <c r="C58" s="49">
        <f>C45+C56</f>
        <v>2682727.6999999997</v>
      </c>
      <c r="D58" s="49">
        <f>D45+D56</f>
        <v>2706304</v>
      </c>
      <c r="E58" s="49">
        <f>E45+E56</f>
        <v>0</v>
      </c>
      <c r="F58" s="122" t="s">
        <v>4</v>
      </c>
      <c r="G58" s="49">
        <f aca="true" t="shared" si="6" ref="G58:O58">G45+G56</f>
        <v>2635527.7</v>
      </c>
      <c r="H58" s="49">
        <f t="shared" si="6"/>
        <v>0</v>
      </c>
      <c r="I58" s="49">
        <f t="shared" si="6"/>
        <v>0</v>
      </c>
      <c r="J58" s="49">
        <f t="shared" si="6"/>
        <v>0</v>
      </c>
      <c r="K58" s="49">
        <f t="shared" si="6"/>
        <v>0</v>
      </c>
      <c r="L58" s="49">
        <f t="shared" si="6"/>
        <v>47200</v>
      </c>
      <c r="M58" s="49">
        <f t="shared" si="6"/>
        <v>0</v>
      </c>
      <c r="N58" s="49">
        <f t="shared" si="6"/>
        <v>416414</v>
      </c>
      <c r="O58" s="49">
        <f t="shared" si="6"/>
        <v>0</v>
      </c>
    </row>
    <row r="59" spans="1:15" ht="48.75" customHeight="1">
      <c r="A59" s="128" t="s">
        <v>66</v>
      </c>
      <c r="B59" s="96" t="s">
        <v>153</v>
      </c>
      <c r="C59" s="50">
        <v>7844.6</v>
      </c>
      <c r="D59" s="50">
        <v>8000</v>
      </c>
      <c r="E59" s="50">
        <v>0</v>
      </c>
      <c r="F59" s="145" t="s">
        <v>61</v>
      </c>
      <c r="G59" s="50">
        <v>7844.6</v>
      </c>
      <c r="H59" s="50"/>
      <c r="I59" s="50"/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</row>
    <row r="60" spans="1:15" ht="42" customHeight="1">
      <c r="A60" s="128" t="s">
        <v>67</v>
      </c>
      <c r="B60" s="96" t="s">
        <v>125</v>
      </c>
      <c r="C60" s="50">
        <v>9442.8</v>
      </c>
      <c r="D60" s="50">
        <v>9500</v>
      </c>
      <c r="E60" s="50">
        <v>0</v>
      </c>
      <c r="F60" s="145" t="s">
        <v>61</v>
      </c>
      <c r="G60" s="50">
        <v>9442.8</v>
      </c>
      <c r="H60" s="50"/>
      <c r="I60" s="50"/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</row>
    <row r="61" spans="1:15" ht="14.25" customHeight="1">
      <c r="A61" s="32"/>
      <c r="B61" s="20" t="s">
        <v>62</v>
      </c>
      <c r="C61" s="47">
        <f>C59+C60</f>
        <v>17287.4</v>
      </c>
      <c r="D61" s="47">
        <f aca="true" t="shared" si="7" ref="D61:O61">D59+D60</f>
        <v>17500</v>
      </c>
      <c r="E61" s="47">
        <f t="shared" si="7"/>
        <v>0</v>
      </c>
      <c r="F61" s="122" t="s">
        <v>4</v>
      </c>
      <c r="G61" s="47">
        <f t="shared" si="7"/>
        <v>17287.4</v>
      </c>
      <c r="H61" s="47">
        <f>H59+H60</f>
        <v>0</v>
      </c>
      <c r="I61" s="47">
        <f>I59+I60</f>
        <v>0</v>
      </c>
      <c r="J61" s="47">
        <f>J59+J60</f>
        <v>0</v>
      </c>
      <c r="K61" s="47">
        <f>K59+K60</f>
        <v>0</v>
      </c>
      <c r="L61" s="47">
        <f>L59+L60</f>
        <v>0</v>
      </c>
      <c r="M61" s="47">
        <f t="shared" si="7"/>
        <v>0</v>
      </c>
      <c r="N61" s="47">
        <f t="shared" si="7"/>
        <v>0</v>
      </c>
      <c r="O61" s="47">
        <f t="shared" si="7"/>
        <v>0</v>
      </c>
    </row>
    <row r="62" spans="1:15" ht="12.75">
      <c r="A62" s="39"/>
      <c r="B62" s="160" t="s">
        <v>32</v>
      </c>
      <c r="C62" s="60"/>
      <c r="D62" s="59"/>
      <c r="E62" s="88"/>
      <c r="F62" s="29"/>
      <c r="G62" s="59"/>
      <c r="H62" s="48"/>
      <c r="I62" s="59"/>
      <c r="J62" s="48"/>
      <c r="K62" s="60"/>
      <c r="L62" s="60"/>
      <c r="M62" s="60"/>
      <c r="N62" s="61"/>
      <c r="O62" s="61"/>
    </row>
    <row r="63" spans="1:15" ht="12.75">
      <c r="A63" s="33"/>
      <c r="B63" s="161"/>
      <c r="C63" s="49">
        <f>C61</f>
        <v>17287.4</v>
      </c>
      <c r="D63" s="49">
        <f aca="true" t="shared" si="8" ref="D63:O63">D61</f>
        <v>17500</v>
      </c>
      <c r="E63" s="49">
        <f t="shared" si="8"/>
        <v>0</v>
      </c>
      <c r="F63" s="122" t="str">
        <f t="shared" si="8"/>
        <v>x</v>
      </c>
      <c r="G63" s="49">
        <f t="shared" si="8"/>
        <v>17287.4</v>
      </c>
      <c r="H63" s="49">
        <f t="shared" si="8"/>
        <v>0</v>
      </c>
      <c r="I63" s="49">
        <f t="shared" si="8"/>
        <v>0</v>
      </c>
      <c r="J63" s="49">
        <f t="shared" si="8"/>
        <v>0</v>
      </c>
      <c r="K63" s="49">
        <f t="shared" si="8"/>
        <v>0</v>
      </c>
      <c r="L63" s="49">
        <f t="shared" si="8"/>
        <v>0</v>
      </c>
      <c r="M63" s="49">
        <f t="shared" si="8"/>
        <v>0</v>
      </c>
      <c r="N63" s="49">
        <f t="shared" si="8"/>
        <v>0</v>
      </c>
      <c r="O63" s="49">
        <f t="shared" si="8"/>
        <v>0</v>
      </c>
    </row>
    <row r="64" spans="1:15" ht="48.75" customHeight="1">
      <c r="A64" s="69" t="s">
        <v>88</v>
      </c>
      <c r="B64" s="96" t="s">
        <v>129</v>
      </c>
      <c r="C64" s="50">
        <v>1695590.45</v>
      </c>
      <c r="D64" s="95">
        <v>2173100</v>
      </c>
      <c r="E64" s="118">
        <v>0</v>
      </c>
      <c r="F64" s="141" t="s">
        <v>35</v>
      </c>
      <c r="G64" s="50">
        <v>1695590.45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84">
        <v>0</v>
      </c>
      <c r="N64" s="90">
        <v>0</v>
      </c>
      <c r="O64" s="90">
        <v>0</v>
      </c>
    </row>
    <row r="65" spans="1:15" ht="47.25" customHeight="1">
      <c r="A65" s="69" t="s">
        <v>89</v>
      </c>
      <c r="B65" s="96" t="s">
        <v>130</v>
      </c>
      <c r="C65" s="50">
        <v>523754.8</v>
      </c>
      <c r="D65" s="95">
        <v>690000</v>
      </c>
      <c r="E65" s="118">
        <v>0</v>
      </c>
      <c r="F65" s="141" t="s">
        <v>35</v>
      </c>
      <c r="G65" s="50">
        <v>0</v>
      </c>
      <c r="H65" s="50"/>
      <c r="I65" s="50"/>
      <c r="J65" s="50">
        <v>0</v>
      </c>
      <c r="K65" s="50">
        <v>523754.8</v>
      </c>
      <c r="L65" s="34">
        <v>0</v>
      </c>
      <c r="M65" s="84">
        <v>0</v>
      </c>
      <c r="N65" s="90">
        <v>0</v>
      </c>
      <c r="O65" s="90">
        <v>0</v>
      </c>
    </row>
    <row r="66" spans="1:15" ht="32.25" customHeight="1">
      <c r="A66" s="69" t="s">
        <v>90</v>
      </c>
      <c r="B66" s="96" t="s">
        <v>154</v>
      </c>
      <c r="C66" s="50">
        <v>20880</v>
      </c>
      <c r="D66" s="95">
        <v>22000</v>
      </c>
      <c r="E66" s="118">
        <v>0</v>
      </c>
      <c r="F66" s="141" t="s">
        <v>35</v>
      </c>
      <c r="G66" s="50">
        <v>20880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90">
        <v>0</v>
      </c>
      <c r="O66" s="90">
        <v>0</v>
      </c>
    </row>
    <row r="67" spans="1:15" ht="39" customHeight="1">
      <c r="A67" s="69" t="s">
        <v>91</v>
      </c>
      <c r="B67" s="96" t="s">
        <v>155</v>
      </c>
      <c r="C67" s="50">
        <v>24057.66</v>
      </c>
      <c r="D67" s="95">
        <v>24100</v>
      </c>
      <c r="E67" s="118">
        <v>0</v>
      </c>
      <c r="F67" s="141" t="s">
        <v>35</v>
      </c>
      <c r="G67" s="50">
        <v>24057.66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90">
        <v>0</v>
      </c>
      <c r="O67" s="90">
        <v>0</v>
      </c>
    </row>
    <row r="68" spans="1:15" ht="36" customHeight="1">
      <c r="A68" s="69" t="s">
        <v>92</v>
      </c>
      <c r="B68" s="96" t="s">
        <v>156</v>
      </c>
      <c r="C68" s="50">
        <v>25040</v>
      </c>
      <c r="D68" s="95">
        <v>25100</v>
      </c>
      <c r="E68" s="118">
        <v>0</v>
      </c>
      <c r="F68" s="141" t="s">
        <v>35</v>
      </c>
      <c r="G68" s="50">
        <v>25040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90">
        <v>0</v>
      </c>
      <c r="O68" s="90">
        <v>0</v>
      </c>
    </row>
    <row r="69" spans="1:15" ht="51.75" customHeight="1">
      <c r="A69" s="69" t="s">
        <v>93</v>
      </c>
      <c r="B69" s="96" t="s">
        <v>157</v>
      </c>
      <c r="C69" s="50">
        <v>11821.8</v>
      </c>
      <c r="D69" s="95">
        <v>12000</v>
      </c>
      <c r="E69" s="118"/>
      <c r="F69" s="141" t="s">
        <v>158</v>
      </c>
      <c r="G69" s="50">
        <v>11821.8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90">
        <v>0</v>
      </c>
      <c r="O69" s="90">
        <v>0</v>
      </c>
    </row>
    <row r="70" spans="1:15" ht="20.25" customHeight="1">
      <c r="A70" s="32"/>
      <c r="B70" s="20" t="s">
        <v>38</v>
      </c>
      <c r="C70" s="47">
        <f>SUM(C64:C69)</f>
        <v>2301144.71</v>
      </c>
      <c r="D70" s="47">
        <f aca="true" t="shared" si="9" ref="D70:O70">SUM(D64:D69)</f>
        <v>2946300</v>
      </c>
      <c r="E70" s="47">
        <f t="shared" si="9"/>
        <v>0</v>
      </c>
      <c r="F70" s="146" t="s">
        <v>4</v>
      </c>
      <c r="G70" s="47">
        <f t="shared" si="9"/>
        <v>1777389.91</v>
      </c>
      <c r="H70" s="47">
        <f>SUM(H64:H69)</f>
        <v>0</v>
      </c>
      <c r="I70" s="47">
        <f>SUM(I64:I69)</f>
        <v>0</v>
      </c>
      <c r="J70" s="47">
        <f>SUM(J64:J69)</f>
        <v>0</v>
      </c>
      <c r="K70" s="47">
        <f>SUM(K64:K69)</f>
        <v>523754.8</v>
      </c>
      <c r="L70" s="47">
        <f>SUM(L64:L69)</f>
        <v>0</v>
      </c>
      <c r="M70" s="47">
        <f t="shared" si="9"/>
        <v>0</v>
      </c>
      <c r="N70" s="47">
        <f t="shared" si="9"/>
        <v>0</v>
      </c>
      <c r="O70" s="47">
        <f t="shared" si="9"/>
        <v>0</v>
      </c>
    </row>
    <row r="71" spans="1:15" ht="51.75" customHeight="1">
      <c r="A71" s="69" t="s">
        <v>95</v>
      </c>
      <c r="B71" s="99" t="s">
        <v>131</v>
      </c>
      <c r="C71" s="75">
        <v>121878.72</v>
      </c>
      <c r="D71" s="97">
        <v>122000</v>
      </c>
      <c r="E71" s="83">
        <v>0</v>
      </c>
      <c r="F71" s="142" t="s">
        <v>72</v>
      </c>
      <c r="G71" s="75">
        <v>121878.72</v>
      </c>
      <c r="H71" s="75">
        <v>0</v>
      </c>
      <c r="I71" s="75">
        <v>0</v>
      </c>
      <c r="J71" s="75">
        <v>0</v>
      </c>
      <c r="K71" s="75">
        <v>0</v>
      </c>
      <c r="L71" s="75">
        <v>0</v>
      </c>
      <c r="M71" s="83">
        <v>0</v>
      </c>
      <c r="N71" s="34">
        <v>0</v>
      </c>
      <c r="O71" s="83">
        <v>0</v>
      </c>
    </row>
    <row r="72" spans="1:15" ht="16.5" customHeight="1">
      <c r="A72" s="32"/>
      <c r="B72" s="20" t="s">
        <v>71</v>
      </c>
      <c r="C72" s="47">
        <f>C71</f>
        <v>121878.72</v>
      </c>
      <c r="D72" s="47">
        <f aca="true" t="shared" si="10" ref="D72:O72">D71</f>
        <v>122000</v>
      </c>
      <c r="E72" s="47">
        <f t="shared" si="10"/>
        <v>0</v>
      </c>
      <c r="F72" s="147" t="s">
        <v>4</v>
      </c>
      <c r="G72" s="47">
        <f t="shared" si="10"/>
        <v>121878.72</v>
      </c>
      <c r="H72" s="47">
        <f>H71</f>
        <v>0</v>
      </c>
      <c r="I72" s="47">
        <f>I71</f>
        <v>0</v>
      </c>
      <c r="J72" s="47">
        <f>J71</f>
        <v>0</v>
      </c>
      <c r="K72" s="47">
        <f>K71</f>
        <v>0</v>
      </c>
      <c r="L72" s="47">
        <f>L71</f>
        <v>0</v>
      </c>
      <c r="M72" s="47">
        <f t="shared" si="10"/>
        <v>0</v>
      </c>
      <c r="N72" s="47">
        <f t="shared" si="10"/>
        <v>0</v>
      </c>
      <c r="O72" s="47">
        <f t="shared" si="10"/>
        <v>0</v>
      </c>
    </row>
    <row r="73" spans="1:15" ht="41.25" customHeight="1">
      <c r="A73" s="69" t="s">
        <v>96</v>
      </c>
      <c r="B73" s="96" t="s">
        <v>132</v>
      </c>
      <c r="C73" s="50">
        <v>749548.2</v>
      </c>
      <c r="D73" s="95">
        <v>750400</v>
      </c>
      <c r="E73" s="118">
        <v>0</v>
      </c>
      <c r="F73" s="141" t="s">
        <v>86</v>
      </c>
      <c r="G73" s="50">
        <v>749548.2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84">
        <v>0</v>
      </c>
      <c r="N73" s="34">
        <v>0</v>
      </c>
      <c r="O73" s="112">
        <v>1450707.95</v>
      </c>
    </row>
    <row r="74" spans="1:15" ht="15" customHeight="1">
      <c r="A74" s="32"/>
      <c r="B74" s="26" t="s">
        <v>40</v>
      </c>
      <c r="C74" s="47">
        <f>C73</f>
        <v>749548.2</v>
      </c>
      <c r="D74" s="47">
        <f>D73</f>
        <v>750400</v>
      </c>
      <c r="E74" s="47">
        <f>E73</f>
        <v>0</v>
      </c>
      <c r="F74" s="147" t="s">
        <v>4</v>
      </c>
      <c r="G74" s="47">
        <f aca="true" t="shared" si="11" ref="G74:O74">G73</f>
        <v>749548.2</v>
      </c>
      <c r="H74" s="47">
        <f>H73</f>
        <v>0</v>
      </c>
      <c r="I74" s="47">
        <f>I73</f>
        <v>0</v>
      </c>
      <c r="J74" s="47">
        <f>J73</f>
        <v>0</v>
      </c>
      <c r="K74" s="47">
        <f>K73</f>
        <v>0</v>
      </c>
      <c r="L74" s="47">
        <f>L73</f>
        <v>0</v>
      </c>
      <c r="M74" s="47">
        <f t="shared" si="11"/>
        <v>0</v>
      </c>
      <c r="N74" s="47">
        <f t="shared" si="11"/>
        <v>0</v>
      </c>
      <c r="O74" s="47">
        <f t="shared" si="11"/>
        <v>1450707.95</v>
      </c>
    </row>
    <row r="75" spans="1:15" ht="15" customHeight="1">
      <c r="A75" s="39"/>
      <c r="B75" s="160" t="s">
        <v>39</v>
      </c>
      <c r="C75" s="60"/>
      <c r="D75" s="59"/>
      <c r="E75" s="88"/>
      <c r="F75" s="148"/>
      <c r="G75" s="59"/>
      <c r="H75" s="48"/>
      <c r="I75" s="59"/>
      <c r="J75" s="137"/>
      <c r="K75" s="137"/>
      <c r="L75" s="48"/>
      <c r="M75" s="60"/>
      <c r="N75" s="61"/>
      <c r="O75" s="61"/>
    </row>
    <row r="76" spans="1:15" ht="12.75">
      <c r="A76" s="33"/>
      <c r="B76" s="161"/>
      <c r="C76" s="49">
        <f>C70+C72+C74</f>
        <v>3172571.63</v>
      </c>
      <c r="D76" s="49">
        <f aca="true" t="shared" si="12" ref="D76:O76">D70+D72+D74</f>
        <v>3818700</v>
      </c>
      <c r="E76" s="49">
        <f t="shared" si="12"/>
        <v>0</v>
      </c>
      <c r="F76" s="146" t="s">
        <v>4</v>
      </c>
      <c r="G76" s="49">
        <f t="shared" si="12"/>
        <v>2648816.83</v>
      </c>
      <c r="H76" s="49">
        <f t="shared" si="12"/>
        <v>0</v>
      </c>
      <c r="I76" s="49">
        <f t="shared" si="12"/>
        <v>0</v>
      </c>
      <c r="J76" s="49">
        <f t="shared" si="12"/>
        <v>0</v>
      </c>
      <c r="K76" s="49">
        <f t="shared" si="12"/>
        <v>523754.8</v>
      </c>
      <c r="L76" s="49">
        <f t="shared" si="12"/>
        <v>0</v>
      </c>
      <c r="M76" s="49">
        <f t="shared" si="12"/>
        <v>0</v>
      </c>
      <c r="N76" s="49">
        <f t="shared" si="12"/>
        <v>0</v>
      </c>
      <c r="O76" s="49">
        <f t="shared" si="12"/>
        <v>1450707.95</v>
      </c>
    </row>
    <row r="77" spans="1:15" ht="43.5" customHeight="1">
      <c r="A77" s="18" t="s">
        <v>97</v>
      </c>
      <c r="B77" s="70" t="s">
        <v>133</v>
      </c>
      <c r="C77" s="43">
        <v>8000</v>
      </c>
      <c r="D77" s="93">
        <v>8000</v>
      </c>
      <c r="E77" s="87">
        <v>0</v>
      </c>
      <c r="F77" s="149" t="s">
        <v>73</v>
      </c>
      <c r="G77" s="43">
        <v>8000</v>
      </c>
      <c r="H77" s="72">
        <v>0</v>
      </c>
      <c r="I77" s="72">
        <v>0</v>
      </c>
      <c r="J77" s="72">
        <v>0</v>
      </c>
      <c r="K77" s="72">
        <v>0</v>
      </c>
      <c r="L77" s="72">
        <v>0</v>
      </c>
      <c r="M77" s="72">
        <v>0</v>
      </c>
      <c r="N77" s="133">
        <v>0</v>
      </c>
      <c r="O77" s="51">
        <v>0</v>
      </c>
    </row>
    <row r="78" spans="1:15" ht="20.25" customHeight="1">
      <c r="A78" s="32"/>
      <c r="B78" s="20" t="s">
        <v>74</v>
      </c>
      <c r="C78" s="47">
        <f>C77</f>
        <v>8000</v>
      </c>
      <c r="D78" s="47">
        <f aca="true" t="shared" si="13" ref="D78:O78">D77</f>
        <v>8000</v>
      </c>
      <c r="E78" s="47">
        <f t="shared" si="13"/>
        <v>0</v>
      </c>
      <c r="F78" s="147" t="s">
        <v>4</v>
      </c>
      <c r="G78" s="47">
        <f t="shared" si="13"/>
        <v>8000</v>
      </c>
      <c r="H78" s="47">
        <f>H77</f>
        <v>0</v>
      </c>
      <c r="I78" s="47">
        <f>I77</f>
        <v>0</v>
      </c>
      <c r="J78" s="47">
        <f>J77</f>
        <v>0</v>
      </c>
      <c r="K78" s="47">
        <f>K77</f>
        <v>0</v>
      </c>
      <c r="L78" s="47">
        <f>L77</f>
        <v>0</v>
      </c>
      <c r="M78" s="47">
        <f t="shared" si="13"/>
        <v>0</v>
      </c>
      <c r="N78" s="47">
        <f t="shared" si="13"/>
        <v>0</v>
      </c>
      <c r="O78" s="47">
        <f t="shared" si="13"/>
        <v>0</v>
      </c>
    </row>
    <row r="79" spans="1:15" ht="12.75">
      <c r="A79" s="39"/>
      <c r="B79" s="160" t="s">
        <v>75</v>
      </c>
      <c r="C79" s="60"/>
      <c r="D79" s="59"/>
      <c r="E79" s="88"/>
      <c r="F79" s="148"/>
      <c r="G79" s="59"/>
      <c r="H79" s="48"/>
      <c r="I79" s="59"/>
      <c r="J79" s="137"/>
      <c r="K79" s="137"/>
      <c r="L79" s="48"/>
      <c r="M79" s="60"/>
      <c r="N79" s="61"/>
      <c r="O79" s="61"/>
    </row>
    <row r="80" spans="1:15" ht="12.75">
      <c r="A80" s="33"/>
      <c r="B80" s="161"/>
      <c r="C80" s="49">
        <f>C78</f>
        <v>8000</v>
      </c>
      <c r="D80" s="49">
        <f aca="true" t="shared" si="14" ref="D80:O80">D78</f>
        <v>8000</v>
      </c>
      <c r="E80" s="49">
        <f t="shared" si="14"/>
        <v>0</v>
      </c>
      <c r="F80" s="146" t="str">
        <f t="shared" si="14"/>
        <v>x</v>
      </c>
      <c r="G80" s="49">
        <f t="shared" si="14"/>
        <v>8000</v>
      </c>
      <c r="H80" s="49">
        <f t="shared" si="14"/>
        <v>0</v>
      </c>
      <c r="I80" s="49">
        <f t="shared" si="14"/>
        <v>0</v>
      </c>
      <c r="J80" s="49">
        <f t="shared" si="14"/>
        <v>0</v>
      </c>
      <c r="K80" s="49">
        <f t="shared" si="14"/>
        <v>0</v>
      </c>
      <c r="L80" s="49">
        <f t="shared" si="14"/>
        <v>0</v>
      </c>
      <c r="M80" s="49">
        <f t="shared" si="14"/>
        <v>0</v>
      </c>
      <c r="N80" s="49">
        <f t="shared" si="14"/>
        <v>0</v>
      </c>
      <c r="O80" s="49">
        <f t="shared" si="14"/>
        <v>0</v>
      </c>
    </row>
    <row r="81" spans="1:15" ht="60" customHeight="1">
      <c r="A81" s="98" t="s">
        <v>159</v>
      </c>
      <c r="B81" s="119" t="s">
        <v>160</v>
      </c>
      <c r="C81" s="75">
        <v>3978.07</v>
      </c>
      <c r="D81" s="75">
        <v>4000</v>
      </c>
      <c r="E81" s="75">
        <v>0</v>
      </c>
      <c r="F81" s="150" t="s">
        <v>87</v>
      </c>
      <c r="G81" s="75">
        <v>3978.07</v>
      </c>
      <c r="H81" s="72">
        <v>0</v>
      </c>
      <c r="I81" s="72">
        <v>0</v>
      </c>
      <c r="J81" s="72">
        <v>0</v>
      </c>
      <c r="K81" s="72">
        <v>0</v>
      </c>
      <c r="L81" s="72">
        <v>0</v>
      </c>
      <c r="M81" s="75">
        <v>0</v>
      </c>
      <c r="N81" s="72">
        <v>0</v>
      </c>
      <c r="O81" s="75">
        <v>0</v>
      </c>
    </row>
    <row r="82" spans="1:15" ht="42" customHeight="1">
      <c r="A82" s="98" t="s">
        <v>161</v>
      </c>
      <c r="B82" s="119" t="s">
        <v>135</v>
      </c>
      <c r="C82" s="75">
        <v>15252</v>
      </c>
      <c r="D82" s="75">
        <v>18000</v>
      </c>
      <c r="E82" s="75">
        <v>0</v>
      </c>
      <c r="F82" s="150" t="s">
        <v>87</v>
      </c>
      <c r="G82" s="75">
        <v>15252</v>
      </c>
      <c r="H82" s="72">
        <v>0</v>
      </c>
      <c r="I82" s="72">
        <v>0</v>
      </c>
      <c r="J82" s="72">
        <v>0</v>
      </c>
      <c r="K82" s="72">
        <v>0</v>
      </c>
      <c r="L82" s="72">
        <v>0</v>
      </c>
      <c r="M82" s="75">
        <v>0</v>
      </c>
      <c r="N82" s="72">
        <v>0</v>
      </c>
      <c r="O82" s="75">
        <v>0</v>
      </c>
    </row>
    <row r="83" spans="1:15" ht="45" customHeight="1">
      <c r="A83" s="98" t="s">
        <v>162</v>
      </c>
      <c r="B83" s="119" t="s">
        <v>141</v>
      </c>
      <c r="C83" s="75">
        <v>9666.35</v>
      </c>
      <c r="D83" s="75">
        <v>12000</v>
      </c>
      <c r="E83" s="75">
        <v>0</v>
      </c>
      <c r="F83" s="150" t="s">
        <v>87</v>
      </c>
      <c r="G83" s="75">
        <v>9666.35</v>
      </c>
      <c r="H83" s="72">
        <v>0</v>
      </c>
      <c r="I83" s="72">
        <v>0</v>
      </c>
      <c r="J83" s="72">
        <v>0</v>
      </c>
      <c r="K83" s="72">
        <v>0</v>
      </c>
      <c r="L83" s="72">
        <v>0</v>
      </c>
      <c r="M83" s="75">
        <v>0</v>
      </c>
      <c r="N83" s="72">
        <v>0</v>
      </c>
      <c r="O83" s="75">
        <v>0</v>
      </c>
    </row>
    <row r="84" spans="1:15" ht="60" customHeight="1">
      <c r="A84" s="98" t="s">
        <v>163</v>
      </c>
      <c r="B84" s="119" t="s">
        <v>136</v>
      </c>
      <c r="C84" s="75">
        <v>11525.53</v>
      </c>
      <c r="D84" s="75">
        <v>11526</v>
      </c>
      <c r="E84" s="75">
        <v>0</v>
      </c>
      <c r="F84" s="150" t="s">
        <v>87</v>
      </c>
      <c r="G84" s="75">
        <v>11525.53</v>
      </c>
      <c r="H84" s="72">
        <v>0</v>
      </c>
      <c r="I84" s="72">
        <v>0</v>
      </c>
      <c r="J84" s="72">
        <v>0</v>
      </c>
      <c r="K84" s="72">
        <v>0</v>
      </c>
      <c r="L84" s="72">
        <v>0</v>
      </c>
      <c r="M84" s="75">
        <v>0</v>
      </c>
      <c r="N84" s="72">
        <v>0</v>
      </c>
      <c r="O84" s="75">
        <v>0</v>
      </c>
    </row>
    <row r="85" spans="1:15" ht="43.5" customHeight="1">
      <c r="A85" s="98" t="s">
        <v>164</v>
      </c>
      <c r="B85" s="119" t="s">
        <v>137</v>
      </c>
      <c r="C85" s="75">
        <v>2761.01</v>
      </c>
      <c r="D85" s="75">
        <v>2761</v>
      </c>
      <c r="E85" s="75">
        <v>0</v>
      </c>
      <c r="F85" s="150" t="s">
        <v>87</v>
      </c>
      <c r="G85" s="75">
        <v>2761.01</v>
      </c>
      <c r="H85" s="72">
        <v>0</v>
      </c>
      <c r="I85" s="72">
        <v>0</v>
      </c>
      <c r="J85" s="72">
        <v>0</v>
      </c>
      <c r="K85" s="72">
        <v>0</v>
      </c>
      <c r="L85" s="72">
        <v>0</v>
      </c>
      <c r="M85" s="75">
        <v>0</v>
      </c>
      <c r="N85" s="72">
        <v>0</v>
      </c>
      <c r="O85" s="75">
        <v>0</v>
      </c>
    </row>
    <row r="86" spans="1:15" ht="42.75" customHeight="1">
      <c r="A86" s="98" t="s">
        <v>165</v>
      </c>
      <c r="B86" s="119" t="s">
        <v>166</v>
      </c>
      <c r="C86" s="75">
        <v>2412.91</v>
      </c>
      <c r="D86" s="75">
        <v>2500</v>
      </c>
      <c r="E86" s="75">
        <v>0</v>
      </c>
      <c r="F86" s="150" t="s">
        <v>87</v>
      </c>
      <c r="G86" s="75">
        <v>2412.91</v>
      </c>
      <c r="H86" s="72">
        <v>0</v>
      </c>
      <c r="I86" s="72">
        <v>0</v>
      </c>
      <c r="J86" s="72">
        <v>0</v>
      </c>
      <c r="K86" s="72">
        <v>0</v>
      </c>
      <c r="L86" s="72">
        <v>0</v>
      </c>
      <c r="M86" s="75"/>
      <c r="N86" s="72">
        <v>0</v>
      </c>
      <c r="O86" s="75"/>
    </row>
    <row r="87" spans="1:15" ht="61.5" customHeight="1">
      <c r="A87" s="98" t="s">
        <v>167</v>
      </c>
      <c r="B87" s="119" t="s">
        <v>187</v>
      </c>
      <c r="C87" s="75">
        <v>3912.91</v>
      </c>
      <c r="D87" s="75">
        <v>4000</v>
      </c>
      <c r="E87" s="75">
        <v>0</v>
      </c>
      <c r="F87" s="150" t="s">
        <v>87</v>
      </c>
      <c r="G87" s="75">
        <v>3912.91</v>
      </c>
      <c r="H87" s="72">
        <v>0</v>
      </c>
      <c r="I87" s="72">
        <v>0</v>
      </c>
      <c r="J87" s="72">
        <v>0</v>
      </c>
      <c r="K87" s="72">
        <v>0</v>
      </c>
      <c r="L87" s="72">
        <v>0</v>
      </c>
      <c r="M87" s="72">
        <v>0</v>
      </c>
      <c r="N87" s="72">
        <v>0</v>
      </c>
      <c r="O87" s="72">
        <v>0</v>
      </c>
    </row>
    <row r="88" spans="1:15" ht="61.5" customHeight="1">
      <c r="A88" s="98" t="s">
        <v>168</v>
      </c>
      <c r="B88" s="119" t="s">
        <v>188</v>
      </c>
      <c r="C88" s="75">
        <v>0</v>
      </c>
      <c r="D88" s="75">
        <v>0</v>
      </c>
      <c r="E88" s="75">
        <v>0</v>
      </c>
      <c r="F88" s="150" t="s">
        <v>87</v>
      </c>
      <c r="G88" s="75">
        <v>0</v>
      </c>
      <c r="H88" s="75"/>
      <c r="I88" s="75"/>
      <c r="J88" s="75">
        <v>0</v>
      </c>
      <c r="K88" s="75">
        <v>0</v>
      </c>
      <c r="L88" s="75">
        <v>0</v>
      </c>
      <c r="M88" s="75">
        <v>0</v>
      </c>
      <c r="N88" s="75">
        <v>0</v>
      </c>
      <c r="O88" s="75">
        <v>645133.9</v>
      </c>
    </row>
    <row r="89" spans="1:15" ht="12.75">
      <c r="A89" s="37"/>
      <c r="B89" s="26" t="s">
        <v>94</v>
      </c>
      <c r="C89" s="45">
        <f>+SUM(C81:C88)</f>
        <v>49508.78</v>
      </c>
      <c r="D89" s="45">
        <f aca="true" t="shared" si="15" ref="D89:O89">+SUM(D81:D88)</f>
        <v>54787</v>
      </c>
      <c r="E89" s="45">
        <f t="shared" si="15"/>
        <v>0</v>
      </c>
      <c r="F89" s="121" t="s">
        <v>4</v>
      </c>
      <c r="G89" s="45">
        <f t="shared" si="15"/>
        <v>49508.78</v>
      </c>
      <c r="H89" s="45">
        <f t="shared" si="15"/>
        <v>0</v>
      </c>
      <c r="I89" s="45">
        <f t="shared" si="15"/>
        <v>0</v>
      </c>
      <c r="J89" s="45">
        <f t="shared" si="15"/>
        <v>0</v>
      </c>
      <c r="K89" s="45">
        <f t="shared" si="15"/>
        <v>0</v>
      </c>
      <c r="L89" s="45">
        <f t="shared" si="15"/>
        <v>0</v>
      </c>
      <c r="M89" s="45">
        <f t="shared" si="15"/>
        <v>0</v>
      </c>
      <c r="N89" s="45">
        <f t="shared" si="15"/>
        <v>0</v>
      </c>
      <c r="O89" s="45">
        <f t="shared" si="15"/>
        <v>645133.9</v>
      </c>
    </row>
    <row r="90" spans="1:15" ht="12.75">
      <c r="A90" s="36"/>
      <c r="B90" s="193" t="s">
        <v>45</v>
      </c>
      <c r="C90" s="109"/>
      <c r="D90" s="120"/>
      <c r="E90" s="89"/>
      <c r="F90" s="152"/>
      <c r="G90" s="54"/>
      <c r="H90" s="54"/>
      <c r="I90" s="54"/>
      <c r="J90" s="54"/>
      <c r="K90" s="54"/>
      <c r="L90" s="54"/>
      <c r="M90" s="53"/>
      <c r="N90" s="55"/>
      <c r="O90" s="55"/>
    </row>
    <row r="91" spans="1:15" ht="10.5" customHeight="1">
      <c r="A91" s="38"/>
      <c r="B91" s="161"/>
      <c r="C91" s="46">
        <f aca="true" t="shared" si="16" ref="C91:O91">C89</f>
        <v>49508.78</v>
      </c>
      <c r="D91" s="46">
        <f t="shared" si="16"/>
        <v>54787</v>
      </c>
      <c r="E91" s="46">
        <f t="shared" si="16"/>
        <v>0</v>
      </c>
      <c r="F91" s="153" t="str">
        <f t="shared" si="16"/>
        <v>x</v>
      </c>
      <c r="G91" s="46">
        <f t="shared" si="16"/>
        <v>49508.78</v>
      </c>
      <c r="H91" s="46">
        <f t="shared" si="16"/>
        <v>0</v>
      </c>
      <c r="I91" s="46">
        <f t="shared" si="16"/>
        <v>0</v>
      </c>
      <c r="J91" s="46">
        <f t="shared" si="16"/>
        <v>0</v>
      </c>
      <c r="K91" s="46">
        <f t="shared" si="16"/>
        <v>0</v>
      </c>
      <c r="L91" s="46">
        <f t="shared" si="16"/>
        <v>0</v>
      </c>
      <c r="M91" s="46">
        <f t="shared" si="16"/>
        <v>0</v>
      </c>
      <c r="N91" s="46">
        <f t="shared" si="16"/>
        <v>0</v>
      </c>
      <c r="O91" s="46">
        <f t="shared" si="16"/>
        <v>645133.9</v>
      </c>
    </row>
    <row r="92" spans="1:15" ht="40.5" customHeight="1">
      <c r="A92" s="98" t="s">
        <v>173</v>
      </c>
      <c r="B92" s="119" t="s">
        <v>169</v>
      </c>
      <c r="C92" s="75">
        <v>64163.38</v>
      </c>
      <c r="D92" s="75">
        <v>65000</v>
      </c>
      <c r="E92" s="75">
        <v>0</v>
      </c>
      <c r="F92" s="150" t="s">
        <v>170</v>
      </c>
      <c r="G92" s="75">
        <v>64163.38</v>
      </c>
      <c r="H92" s="72">
        <v>0</v>
      </c>
      <c r="I92" s="72">
        <v>0</v>
      </c>
      <c r="J92" s="72">
        <v>0</v>
      </c>
      <c r="K92" s="72">
        <v>0</v>
      </c>
      <c r="L92" s="72">
        <v>0</v>
      </c>
      <c r="M92" s="72">
        <v>0</v>
      </c>
      <c r="N92" s="72">
        <v>0</v>
      </c>
      <c r="O92" s="72">
        <v>0</v>
      </c>
    </row>
    <row r="93" spans="1:15" ht="18.75" customHeight="1">
      <c r="A93" s="37"/>
      <c r="B93" s="26" t="s">
        <v>171</v>
      </c>
      <c r="C93" s="45">
        <f>C92</f>
        <v>64163.38</v>
      </c>
      <c r="D93" s="45">
        <f aca="true" t="shared" si="17" ref="D93:O94">D92</f>
        <v>65000</v>
      </c>
      <c r="E93" s="45">
        <f t="shared" si="17"/>
        <v>0</v>
      </c>
      <c r="F93" s="153" t="str">
        <f>F91</f>
        <v>x</v>
      </c>
      <c r="G93" s="45">
        <f t="shared" si="17"/>
        <v>64163.38</v>
      </c>
      <c r="H93" s="45">
        <f aca="true" t="shared" si="18" ref="H93:L94">H92</f>
        <v>0</v>
      </c>
      <c r="I93" s="45">
        <f t="shared" si="18"/>
        <v>0</v>
      </c>
      <c r="J93" s="45">
        <f t="shared" si="18"/>
        <v>0</v>
      </c>
      <c r="K93" s="45">
        <f t="shared" si="18"/>
        <v>0</v>
      </c>
      <c r="L93" s="45">
        <f t="shared" si="18"/>
        <v>0</v>
      </c>
      <c r="M93" s="45">
        <f t="shared" si="17"/>
        <v>0</v>
      </c>
      <c r="N93" s="45">
        <f t="shared" si="17"/>
        <v>0</v>
      </c>
      <c r="O93" s="45">
        <f t="shared" si="17"/>
        <v>0</v>
      </c>
    </row>
    <row r="94" spans="1:15" ht="24.75" customHeight="1">
      <c r="A94" s="37"/>
      <c r="B94" s="134" t="s">
        <v>172</v>
      </c>
      <c r="C94" s="45">
        <f>C93</f>
        <v>64163.38</v>
      </c>
      <c r="D94" s="45">
        <f t="shared" si="17"/>
        <v>65000</v>
      </c>
      <c r="E94" s="45">
        <f t="shared" si="17"/>
        <v>0</v>
      </c>
      <c r="F94" s="151" t="str">
        <f>F93</f>
        <v>x</v>
      </c>
      <c r="G94" s="45">
        <f t="shared" si="17"/>
        <v>64163.38</v>
      </c>
      <c r="H94" s="45">
        <f t="shared" si="18"/>
        <v>0</v>
      </c>
      <c r="I94" s="45">
        <f t="shared" si="18"/>
        <v>0</v>
      </c>
      <c r="J94" s="45">
        <f t="shared" si="18"/>
        <v>0</v>
      </c>
      <c r="K94" s="45">
        <f t="shared" si="18"/>
        <v>0</v>
      </c>
      <c r="L94" s="45">
        <f t="shared" si="18"/>
        <v>0</v>
      </c>
      <c r="M94" s="45">
        <f t="shared" si="17"/>
        <v>0</v>
      </c>
      <c r="N94" s="45">
        <f t="shared" si="17"/>
        <v>0</v>
      </c>
      <c r="O94" s="45">
        <f t="shared" si="17"/>
        <v>0</v>
      </c>
    </row>
    <row r="95" spans="1:15" ht="27" customHeight="1" hidden="1">
      <c r="A95" s="37"/>
      <c r="B95" s="135"/>
      <c r="C95" s="45">
        <f>C93</f>
        <v>64163.38</v>
      </c>
      <c r="D95" s="45">
        <f aca="true" t="shared" si="19" ref="D95:O95">D93</f>
        <v>65000</v>
      </c>
      <c r="E95" s="45">
        <f t="shared" si="19"/>
        <v>0</v>
      </c>
      <c r="F95" s="151" t="str">
        <f t="shared" si="19"/>
        <v>x</v>
      </c>
      <c r="G95" s="45">
        <f t="shared" si="19"/>
        <v>64163.38</v>
      </c>
      <c r="H95" s="45">
        <f t="shared" si="19"/>
        <v>0</v>
      </c>
      <c r="I95" s="45">
        <f t="shared" si="19"/>
        <v>0</v>
      </c>
      <c r="J95" s="45"/>
      <c r="K95" s="45"/>
      <c r="L95" s="45"/>
      <c r="M95" s="45">
        <f t="shared" si="19"/>
        <v>0</v>
      </c>
      <c r="N95" s="45">
        <f t="shared" si="19"/>
        <v>0</v>
      </c>
      <c r="O95" s="45">
        <f t="shared" si="19"/>
        <v>0</v>
      </c>
    </row>
    <row r="96" spans="1:15" ht="44.25" customHeight="1">
      <c r="A96" s="98" t="s">
        <v>189</v>
      </c>
      <c r="B96" s="119" t="s">
        <v>174</v>
      </c>
      <c r="C96" s="136">
        <v>53314</v>
      </c>
      <c r="D96" s="136">
        <v>56500</v>
      </c>
      <c r="E96" s="136">
        <v>0</v>
      </c>
      <c r="F96" s="150" t="s">
        <v>175</v>
      </c>
      <c r="G96" s="136">
        <v>53314</v>
      </c>
      <c r="H96" s="72">
        <v>0</v>
      </c>
      <c r="I96" s="72">
        <v>0</v>
      </c>
      <c r="J96" s="72">
        <v>0</v>
      </c>
      <c r="K96" s="72">
        <v>0</v>
      </c>
      <c r="L96" s="72">
        <v>0</v>
      </c>
      <c r="M96" s="72">
        <v>0</v>
      </c>
      <c r="N96" s="72">
        <v>0</v>
      </c>
      <c r="O96" s="72">
        <v>0</v>
      </c>
    </row>
    <row r="97" spans="1:15" ht="20.25" customHeight="1">
      <c r="A97" s="37"/>
      <c r="B97" s="26" t="s">
        <v>176</v>
      </c>
      <c r="C97" s="46">
        <f>C96</f>
        <v>53314</v>
      </c>
      <c r="D97" s="46">
        <f aca="true" t="shared" si="20" ref="D97:O98">D96</f>
        <v>56500</v>
      </c>
      <c r="E97" s="46">
        <f t="shared" si="20"/>
        <v>0</v>
      </c>
      <c r="F97" s="153" t="s">
        <v>4</v>
      </c>
      <c r="G97" s="46">
        <f t="shared" si="20"/>
        <v>53314</v>
      </c>
      <c r="H97" s="46">
        <f aca="true" t="shared" si="21" ref="H97:L98">H96</f>
        <v>0</v>
      </c>
      <c r="I97" s="46">
        <f t="shared" si="21"/>
        <v>0</v>
      </c>
      <c r="J97" s="46">
        <f t="shared" si="21"/>
        <v>0</v>
      </c>
      <c r="K97" s="46">
        <f t="shared" si="21"/>
        <v>0</v>
      </c>
      <c r="L97" s="46">
        <f t="shared" si="21"/>
        <v>0</v>
      </c>
      <c r="M97" s="46">
        <f t="shared" si="20"/>
        <v>0</v>
      </c>
      <c r="N97" s="46">
        <f t="shared" si="20"/>
        <v>0</v>
      </c>
      <c r="O97" s="46">
        <f t="shared" si="20"/>
        <v>0</v>
      </c>
    </row>
    <row r="98" spans="1:15" ht="27" customHeight="1">
      <c r="A98" s="37"/>
      <c r="B98" s="134" t="s">
        <v>177</v>
      </c>
      <c r="C98" s="46">
        <f>C97</f>
        <v>53314</v>
      </c>
      <c r="D98" s="46">
        <f t="shared" si="20"/>
        <v>56500</v>
      </c>
      <c r="E98" s="46">
        <f t="shared" si="20"/>
        <v>0</v>
      </c>
      <c r="F98" s="153" t="str">
        <f>F97</f>
        <v>x</v>
      </c>
      <c r="G98" s="46">
        <f t="shared" si="20"/>
        <v>53314</v>
      </c>
      <c r="H98" s="46">
        <f t="shared" si="21"/>
        <v>0</v>
      </c>
      <c r="I98" s="46">
        <f t="shared" si="21"/>
        <v>0</v>
      </c>
      <c r="J98" s="46">
        <f t="shared" si="21"/>
        <v>0</v>
      </c>
      <c r="K98" s="46">
        <f t="shared" si="21"/>
        <v>0</v>
      </c>
      <c r="L98" s="46">
        <f t="shared" si="21"/>
        <v>0</v>
      </c>
      <c r="M98" s="46">
        <f t="shared" si="20"/>
        <v>0</v>
      </c>
      <c r="N98" s="109">
        <f t="shared" si="20"/>
        <v>0</v>
      </c>
      <c r="O98" s="46">
        <f t="shared" si="20"/>
        <v>0</v>
      </c>
    </row>
    <row r="99" spans="1:15" ht="51.75" customHeight="1">
      <c r="A99" s="40" t="s">
        <v>68</v>
      </c>
      <c r="B99" s="101" t="s">
        <v>76</v>
      </c>
      <c r="C99" s="107">
        <f>C104+C109+C113</f>
        <v>516730.74</v>
      </c>
      <c r="D99" s="107">
        <f>D104+D109+D113</f>
        <v>329073</v>
      </c>
      <c r="E99" s="107">
        <f>E104+E109+E113</f>
        <v>220000</v>
      </c>
      <c r="F99" s="154" t="s">
        <v>4</v>
      </c>
      <c r="G99" s="107">
        <f aca="true" t="shared" si="22" ref="G99:M99">G104+G109+G113</f>
        <v>327680.51</v>
      </c>
      <c r="H99" s="107">
        <f t="shared" si="22"/>
        <v>0</v>
      </c>
      <c r="I99" s="107">
        <f t="shared" si="22"/>
        <v>0</v>
      </c>
      <c r="J99" s="107">
        <f t="shared" si="22"/>
        <v>0</v>
      </c>
      <c r="K99" s="107">
        <f t="shared" si="22"/>
        <v>0</v>
      </c>
      <c r="L99" s="107">
        <f t="shared" si="22"/>
        <v>0</v>
      </c>
      <c r="M99" s="156">
        <f t="shared" si="22"/>
        <v>189050.23</v>
      </c>
      <c r="N99" s="157">
        <v>0</v>
      </c>
      <c r="O99" s="107">
        <f>O104+O109+O113</f>
        <v>0</v>
      </c>
    </row>
    <row r="100" spans="1:15" ht="17.25" customHeight="1">
      <c r="A100" s="11"/>
      <c r="B100" s="111" t="s">
        <v>8</v>
      </c>
      <c r="C100" s="112"/>
      <c r="D100" s="95"/>
      <c r="E100" s="84"/>
      <c r="F100" s="155"/>
      <c r="G100" s="113"/>
      <c r="H100" s="114"/>
      <c r="I100" s="113"/>
      <c r="J100" s="138"/>
      <c r="K100" s="138"/>
      <c r="L100" s="114"/>
      <c r="M100" s="138"/>
      <c r="N100" s="114"/>
      <c r="O100" s="115"/>
    </row>
    <row r="101" spans="1:15" ht="63.75" customHeight="1">
      <c r="A101" s="105" t="s">
        <v>14</v>
      </c>
      <c r="B101" s="106" t="s">
        <v>116</v>
      </c>
      <c r="C101" s="110">
        <v>77680.51</v>
      </c>
      <c r="D101" s="102">
        <v>79073</v>
      </c>
      <c r="E101" s="103">
        <v>0</v>
      </c>
      <c r="F101" s="155" t="s">
        <v>178</v>
      </c>
      <c r="G101" s="44">
        <v>77680.51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72">
        <v>0</v>
      </c>
      <c r="O101" s="104">
        <v>0</v>
      </c>
    </row>
    <row r="102" spans="1:15" ht="19.5" customHeight="1">
      <c r="A102" s="37"/>
      <c r="B102" s="20" t="s">
        <v>179</v>
      </c>
      <c r="C102" s="45">
        <f>C101</f>
        <v>77680.51</v>
      </c>
      <c r="D102" s="45">
        <f>D101</f>
        <v>79073</v>
      </c>
      <c r="E102" s="45">
        <f>E101</f>
        <v>0</v>
      </c>
      <c r="F102" s="151" t="s">
        <v>4</v>
      </c>
      <c r="G102" s="45">
        <f aca="true" t="shared" si="23" ref="G102:O102">G101</f>
        <v>77680.51</v>
      </c>
      <c r="H102" s="45">
        <f>H101</f>
        <v>0</v>
      </c>
      <c r="I102" s="45">
        <f>I101</f>
        <v>0</v>
      </c>
      <c r="J102" s="45">
        <f>J101</f>
        <v>0</v>
      </c>
      <c r="K102" s="45">
        <f>K101</f>
        <v>0</v>
      </c>
      <c r="L102" s="45">
        <f>L101</f>
        <v>0</v>
      </c>
      <c r="M102" s="45">
        <f t="shared" si="23"/>
        <v>0</v>
      </c>
      <c r="N102" s="45">
        <f t="shared" si="23"/>
        <v>0</v>
      </c>
      <c r="O102" s="45">
        <f t="shared" si="23"/>
        <v>0</v>
      </c>
    </row>
    <row r="103" spans="1:15" ht="12.75">
      <c r="A103" s="36"/>
      <c r="B103" s="160" t="s">
        <v>56</v>
      </c>
      <c r="C103" s="109"/>
      <c r="D103" s="94"/>
      <c r="E103" s="89"/>
      <c r="F103" s="152"/>
      <c r="G103" s="54"/>
      <c r="H103" s="54"/>
      <c r="I103" s="54"/>
      <c r="J103" s="54"/>
      <c r="K103" s="54"/>
      <c r="L103" s="54"/>
      <c r="M103" s="53"/>
      <c r="N103" s="55"/>
      <c r="O103" s="55"/>
    </row>
    <row r="104" spans="1:15" ht="12.75">
      <c r="A104" s="38"/>
      <c r="B104" s="161"/>
      <c r="C104" s="46">
        <f>C102</f>
        <v>77680.51</v>
      </c>
      <c r="D104" s="46">
        <f aca="true" t="shared" si="24" ref="D104:O104">D102</f>
        <v>79073</v>
      </c>
      <c r="E104" s="46">
        <f t="shared" si="24"/>
        <v>0</v>
      </c>
      <c r="F104" s="153" t="str">
        <f t="shared" si="24"/>
        <v>x</v>
      </c>
      <c r="G104" s="46">
        <f t="shared" si="24"/>
        <v>77680.51</v>
      </c>
      <c r="H104" s="46">
        <f t="shared" si="24"/>
        <v>0</v>
      </c>
      <c r="I104" s="46">
        <f t="shared" si="24"/>
        <v>0</v>
      </c>
      <c r="J104" s="46">
        <f t="shared" si="24"/>
        <v>0</v>
      </c>
      <c r="K104" s="46">
        <f t="shared" si="24"/>
        <v>0</v>
      </c>
      <c r="L104" s="46">
        <f t="shared" si="24"/>
        <v>0</v>
      </c>
      <c r="M104" s="46">
        <f t="shared" si="24"/>
        <v>0</v>
      </c>
      <c r="N104" s="46">
        <f t="shared" si="24"/>
        <v>0</v>
      </c>
      <c r="O104" s="46">
        <f t="shared" si="24"/>
        <v>0</v>
      </c>
    </row>
    <row r="105" spans="1:15" ht="61.5" customHeight="1">
      <c r="A105" s="98" t="s">
        <v>48</v>
      </c>
      <c r="B105" s="119" t="s">
        <v>186</v>
      </c>
      <c r="C105" s="75">
        <v>100000</v>
      </c>
      <c r="D105" s="75">
        <v>100000</v>
      </c>
      <c r="E105" s="75">
        <v>0</v>
      </c>
      <c r="F105" s="150" t="s">
        <v>126</v>
      </c>
      <c r="G105" s="75">
        <v>100000</v>
      </c>
      <c r="H105" s="75"/>
      <c r="I105" s="75"/>
      <c r="J105" s="75">
        <v>0</v>
      </c>
      <c r="K105" s="75">
        <v>0</v>
      </c>
      <c r="L105" s="75">
        <v>0</v>
      </c>
      <c r="M105" s="75">
        <v>0</v>
      </c>
      <c r="N105" s="72">
        <v>0</v>
      </c>
      <c r="O105" s="75">
        <v>0</v>
      </c>
    </row>
    <row r="106" spans="1:15" ht="17.25" customHeight="1">
      <c r="A106" s="37"/>
      <c r="B106" s="20" t="s">
        <v>128</v>
      </c>
      <c r="C106" s="45">
        <f>C105</f>
        <v>100000</v>
      </c>
      <c r="D106" s="45">
        <f>D105</f>
        <v>100000</v>
      </c>
      <c r="E106" s="45">
        <f>E105</f>
        <v>0</v>
      </c>
      <c r="F106" s="151" t="s">
        <v>4</v>
      </c>
      <c r="G106" s="45">
        <f aca="true" t="shared" si="25" ref="G106:O106">G105</f>
        <v>100000</v>
      </c>
      <c r="H106" s="45">
        <f>H105</f>
        <v>0</v>
      </c>
      <c r="I106" s="45">
        <f>I105</f>
        <v>0</v>
      </c>
      <c r="J106" s="45">
        <f>J105</f>
        <v>0</v>
      </c>
      <c r="K106" s="45">
        <f>K105</f>
        <v>0</v>
      </c>
      <c r="L106" s="45">
        <f>L105</f>
        <v>0</v>
      </c>
      <c r="M106" s="45">
        <f t="shared" si="25"/>
        <v>0</v>
      </c>
      <c r="N106" s="45">
        <f t="shared" si="25"/>
        <v>0</v>
      </c>
      <c r="O106" s="45">
        <f t="shared" si="25"/>
        <v>0</v>
      </c>
    </row>
    <row r="107" spans="1:15" ht="52.5" customHeight="1">
      <c r="A107" s="98" t="s">
        <v>16</v>
      </c>
      <c r="B107" s="119" t="s">
        <v>127</v>
      </c>
      <c r="C107" s="75">
        <v>150000</v>
      </c>
      <c r="D107" s="75">
        <v>150000</v>
      </c>
      <c r="E107" s="75">
        <v>0</v>
      </c>
      <c r="F107" s="150" t="s">
        <v>77</v>
      </c>
      <c r="G107" s="75">
        <v>150000</v>
      </c>
      <c r="H107" s="75"/>
      <c r="I107" s="75"/>
      <c r="J107" s="75">
        <v>0</v>
      </c>
      <c r="K107" s="75">
        <v>0</v>
      </c>
      <c r="L107" s="75">
        <v>0</v>
      </c>
      <c r="M107" s="75">
        <v>0</v>
      </c>
      <c r="N107" s="72">
        <v>0</v>
      </c>
      <c r="O107" s="75">
        <v>0</v>
      </c>
    </row>
    <row r="108" spans="1:15" ht="16.5" customHeight="1">
      <c r="A108" s="37"/>
      <c r="B108" s="20" t="s">
        <v>78</v>
      </c>
      <c r="C108" s="45">
        <f>C107</f>
        <v>150000</v>
      </c>
      <c r="D108" s="45">
        <f>D107</f>
        <v>150000</v>
      </c>
      <c r="E108" s="45">
        <f>E107</f>
        <v>0</v>
      </c>
      <c r="F108" s="151" t="s">
        <v>4</v>
      </c>
      <c r="G108" s="45">
        <f aca="true" t="shared" si="26" ref="G108:O108">G107</f>
        <v>150000</v>
      </c>
      <c r="H108" s="45">
        <f>H107</f>
        <v>0</v>
      </c>
      <c r="I108" s="45">
        <f>I107</f>
        <v>0</v>
      </c>
      <c r="J108" s="45">
        <f>J107</f>
        <v>0</v>
      </c>
      <c r="K108" s="45">
        <f>K107</f>
        <v>0</v>
      </c>
      <c r="L108" s="45">
        <f>L107</f>
        <v>0</v>
      </c>
      <c r="M108" s="45">
        <f t="shared" si="26"/>
        <v>0</v>
      </c>
      <c r="N108" s="45">
        <f t="shared" si="26"/>
        <v>0</v>
      </c>
      <c r="O108" s="45">
        <f t="shared" si="26"/>
        <v>0</v>
      </c>
    </row>
    <row r="109" spans="1:15" ht="23.25" customHeight="1">
      <c r="A109" s="130"/>
      <c r="B109" s="131" t="s">
        <v>134</v>
      </c>
      <c r="C109" s="45">
        <f>C106+C108</f>
        <v>250000</v>
      </c>
      <c r="D109" s="45">
        <f>D106+D108</f>
        <v>250000</v>
      </c>
      <c r="E109" s="45">
        <f>E106+E108</f>
        <v>0</v>
      </c>
      <c r="F109" s="151" t="s">
        <v>4</v>
      </c>
      <c r="G109" s="45">
        <f aca="true" t="shared" si="27" ref="G109:O109">G106+G108</f>
        <v>250000</v>
      </c>
      <c r="H109" s="45">
        <f t="shared" si="27"/>
        <v>0</v>
      </c>
      <c r="I109" s="45">
        <f t="shared" si="27"/>
        <v>0</v>
      </c>
      <c r="J109" s="45">
        <f t="shared" si="27"/>
        <v>0</v>
      </c>
      <c r="K109" s="45">
        <f t="shared" si="27"/>
        <v>0</v>
      </c>
      <c r="L109" s="45">
        <f t="shared" si="27"/>
        <v>0</v>
      </c>
      <c r="M109" s="45">
        <f t="shared" si="27"/>
        <v>0</v>
      </c>
      <c r="N109" s="45">
        <f t="shared" si="27"/>
        <v>0</v>
      </c>
      <c r="O109" s="45">
        <f t="shared" si="27"/>
        <v>0</v>
      </c>
    </row>
    <row r="110" spans="1:15" ht="42.75" customHeight="1">
      <c r="A110" s="69" t="s">
        <v>17</v>
      </c>
      <c r="B110" s="106" t="s">
        <v>98</v>
      </c>
      <c r="C110" s="50">
        <v>189050.23</v>
      </c>
      <c r="D110" s="95">
        <v>0</v>
      </c>
      <c r="E110" s="50">
        <v>220000</v>
      </c>
      <c r="F110" s="155" t="s">
        <v>79</v>
      </c>
      <c r="G110" s="44">
        <v>0</v>
      </c>
      <c r="H110" s="129">
        <v>0</v>
      </c>
      <c r="I110" s="129">
        <v>0</v>
      </c>
      <c r="J110" s="129">
        <v>0</v>
      </c>
      <c r="K110" s="129">
        <v>0</v>
      </c>
      <c r="L110" s="129">
        <v>0</v>
      </c>
      <c r="M110" s="112">
        <v>189050.23</v>
      </c>
      <c r="N110" s="72">
        <v>0</v>
      </c>
      <c r="O110" s="115">
        <v>0</v>
      </c>
    </row>
    <row r="111" spans="1:15" ht="16.5" customHeight="1">
      <c r="A111" s="37"/>
      <c r="B111" s="20" t="s">
        <v>55</v>
      </c>
      <c r="C111" s="45">
        <f>C110</f>
        <v>189050.23</v>
      </c>
      <c r="D111" s="45">
        <f aca="true" t="shared" si="28" ref="D111:O111">D110</f>
        <v>0</v>
      </c>
      <c r="E111" s="45">
        <f t="shared" si="28"/>
        <v>220000</v>
      </c>
      <c r="F111" s="151" t="s">
        <v>4</v>
      </c>
      <c r="G111" s="45">
        <f t="shared" si="28"/>
        <v>0</v>
      </c>
      <c r="H111" s="45">
        <f>H110</f>
        <v>0</v>
      </c>
      <c r="I111" s="45">
        <f>I110</f>
        <v>0</v>
      </c>
      <c r="J111" s="45">
        <f>J110</f>
        <v>0</v>
      </c>
      <c r="K111" s="45">
        <f>K110</f>
        <v>0</v>
      </c>
      <c r="L111" s="45">
        <f>L110</f>
        <v>0</v>
      </c>
      <c r="M111" s="45">
        <f t="shared" si="28"/>
        <v>189050.23</v>
      </c>
      <c r="N111" s="45">
        <f t="shared" si="28"/>
        <v>0</v>
      </c>
      <c r="O111" s="45">
        <f t="shared" si="28"/>
        <v>0</v>
      </c>
    </row>
    <row r="112" spans="1:15" ht="9.75" customHeight="1">
      <c r="A112" s="36"/>
      <c r="B112" s="160" t="s">
        <v>45</v>
      </c>
      <c r="C112" s="109"/>
      <c r="D112" s="94"/>
      <c r="E112" s="89"/>
      <c r="F112" s="152"/>
      <c r="G112" s="54"/>
      <c r="H112" s="54"/>
      <c r="I112" s="54"/>
      <c r="J112" s="54"/>
      <c r="K112" s="54"/>
      <c r="L112" s="54"/>
      <c r="M112" s="53"/>
      <c r="N112" s="55"/>
      <c r="O112" s="55"/>
    </row>
    <row r="113" spans="1:15" ht="13.5" customHeight="1">
      <c r="A113" s="38"/>
      <c r="B113" s="161"/>
      <c r="C113" s="46">
        <f>C111</f>
        <v>189050.23</v>
      </c>
      <c r="D113" s="46">
        <f aca="true" t="shared" si="29" ref="D113:O113">D111</f>
        <v>0</v>
      </c>
      <c r="E113" s="46">
        <f t="shared" si="29"/>
        <v>220000</v>
      </c>
      <c r="F113" s="153" t="str">
        <f t="shared" si="29"/>
        <v>x</v>
      </c>
      <c r="G113" s="46">
        <f t="shared" si="29"/>
        <v>0</v>
      </c>
      <c r="H113" s="46">
        <f t="shared" si="29"/>
        <v>0</v>
      </c>
      <c r="I113" s="46">
        <f t="shared" si="29"/>
        <v>0</v>
      </c>
      <c r="J113" s="46">
        <f t="shared" si="29"/>
        <v>0</v>
      </c>
      <c r="K113" s="46">
        <f t="shared" si="29"/>
        <v>0</v>
      </c>
      <c r="L113" s="46">
        <f t="shared" si="29"/>
        <v>0</v>
      </c>
      <c r="M113" s="46">
        <f t="shared" si="29"/>
        <v>189050.23</v>
      </c>
      <c r="N113" s="46">
        <f t="shared" si="29"/>
        <v>0</v>
      </c>
      <c r="O113" s="46">
        <f t="shared" si="29"/>
        <v>0</v>
      </c>
    </row>
    <row r="114" spans="1:15" ht="12.75">
      <c r="A114" s="41"/>
      <c r="B114" s="162" t="s">
        <v>12</v>
      </c>
      <c r="C114" s="158">
        <f>C16+C99</f>
        <v>7205258.26</v>
      </c>
      <c r="D114" s="158">
        <f>D16+D99</f>
        <v>7699515</v>
      </c>
      <c r="E114" s="158">
        <f>E16+E99</f>
        <v>220000</v>
      </c>
      <c r="F114" s="164" t="s">
        <v>4</v>
      </c>
      <c r="G114" s="158">
        <f aca="true" t="shared" si="30" ref="G114:O114">G16+G99</f>
        <v>6070285.23</v>
      </c>
      <c r="H114" s="158">
        <f t="shared" si="30"/>
        <v>0</v>
      </c>
      <c r="I114" s="158">
        <f t="shared" si="30"/>
        <v>0</v>
      </c>
      <c r="J114" s="158">
        <f t="shared" si="30"/>
        <v>374968</v>
      </c>
      <c r="K114" s="158">
        <f t="shared" si="30"/>
        <v>523754.8</v>
      </c>
      <c r="L114" s="158">
        <f t="shared" si="30"/>
        <v>47200</v>
      </c>
      <c r="M114" s="158">
        <f t="shared" si="30"/>
        <v>189050.23</v>
      </c>
      <c r="N114" s="158">
        <f t="shared" si="30"/>
        <v>416414</v>
      </c>
      <c r="O114" s="158">
        <f t="shared" si="30"/>
        <v>2095845.0499999998</v>
      </c>
    </row>
    <row r="115" spans="1:15" ht="12.75">
      <c r="A115" s="42"/>
      <c r="B115" s="163"/>
      <c r="C115" s="159"/>
      <c r="D115" s="159"/>
      <c r="E115" s="159"/>
      <c r="F115" s="165"/>
      <c r="G115" s="159"/>
      <c r="H115" s="159"/>
      <c r="I115" s="159"/>
      <c r="J115" s="159"/>
      <c r="K115" s="159"/>
      <c r="L115" s="159"/>
      <c r="M115" s="159"/>
      <c r="N115" s="159"/>
      <c r="O115" s="159"/>
    </row>
    <row r="116" spans="2:6" ht="12.75">
      <c r="B116" s="24"/>
      <c r="F116" s="17"/>
    </row>
    <row r="117" ht="12.75">
      <c r="B117" s="25"/>
    </row>
    <row r="118" ht="12.75">
      <c r="B118" s="24"/>
    </row>
    <row r="119" ht="12.75">
      <c r="B119" s="24"/>
    </row>
    <row r="120" ht="12.75">
      <c r="B120" s="24"/>
    </row>
    <row r="121" ht="12.75">
      <c r="B121" s="24"/>
    </row>
    <row r="122" ht="12.75">
      <c r="B122" s="24"/>
    </row>
    <row r="123" ht="12.75">
      <c r="B123" s="24"/>
    </row>
    <row r="124" ht="12.75">
      <c r="B124" s="24"/>
    </row>
    <row r="125" ht="12.75">
      <c r="B125" s="24"/>
    </row>
    <row r="126" ht="12.75">
      <c r="B126" s="24"/>
    </row>
    <row r="127" ht="12.75">
      <c r="B127" s="24"/>
    </row>
    <row r="128" ht="12.75">
      <c r="B128" s="24"/>
    </row>
    <row r="129" ht="12.75">
      <c r="B129" s="24"/>
    </row>
    <row r="130" ht="12.75">
      <c r="B130" s="24"/>
    </row>
    <row r="131" ht="12.75">
      <c r="B131" s="24"/>
    </row>
    <row r="132" ht="12.75">
      <c r="B132" s="24"/>
    </row>
    <row r="133" ht="12.75">
      <c r="B133" s="24"/>
    </row>
    <row r="134" ht="12.75">
      <c r="B134" s="24"/>
    </row>
    <row r="135" ht="12.75">
      <c r="B135" s="24"/>
    </row>
    <row r="136" ht="12.75">
      <c r="B136" s="24"/>
    </row>
    <row r="137" ht="12.75">
      <c r="B137" s="24"/>
    </row>
    <row r="138" ht="12.75">
      <c r="B138" s="24"/>
    </row>
    <row r="139" ht="12.75">
      <c r="B139" s="24"/>
    </row>
    <row r="140" ht="12.75">
      <c r="B140" s="24"/>
    </row>
    <row r="141" ht="12.75">
      <c r="B141" s="24"/>
    </row>
    <row r="142" ht="12.75">
      <c r="B142" s="24"/>
    </row>
    <row r="143" ht="12.75">
      <c r="B143" s="24"/>
    </row>
    <row r="144" ht="12.75">
      <c r="B144" s="24"/>
    </row>
    <row r="145" ht="12.75">
      <c r="B145" s="24"/>
    </row>
    <row r="146" ht="12.75">
      <c r="B146" s="24"/>
    </row>
    <row r="147" ht="12.75">
      <c r="B147" s="24"/>
    </row>
    <row r="148" ht="12.75">
      <c r="B148" s="24"/>
    </row>
    <row r="149" ht="12.75">
      <c r="B149" s="24"/>
    </row>
    <row r="150" ht="12.75">
      <c r="B150" s="24"/>
    </row>
    <row r="151" ht="12.75">
      <c r="B151" s="24"/>
    </row>
    <row r="152" ht="12.75">
      <c r="B152" s="24"/>
    </row>
    <row r="153" ht="12.75">
      <c r="B153" s="24"/>
    </row>
    <row r="154" ht="12.75">
      <c r="B154" s="24"/>
    </row>
    <row r="155" ht="12.75">
      <c r="B155" s="24"/>
    </row>
    <row r="156" ht="12.75">
      <c r="B156" s="24"/>
    </row>
    <row r="157" ht="12.75">
      <c r="B157" s="24"/>
    </row>
    <row r="158" ht="12.75">
      <c r="B158" s="24"/>
    </row>
    <row r="159" ht="12.75">
      <c r="B159" s="24"/>
    </row>
    <row r="160" ht="12.75">
      <c r="B160" s="24"/>
    </row>
    <row r="161" ht="12.75">
      <c r="B161" s="24"/>
    </row>
    <row r="162" ht="12.75">
      <c r="B162" s="24"/>
    </row>
    <row r="163" ht="12.75">
      <c r="B163" s="24"/>
    </row>
    <row r="164" ht="12.75">
      <c r="B164" s="24"/>
    </row>
    <row r="165" ht="12.75">
      <c r="B165" s="24"/>
    </row>
    <row r="166" ht="12.75">
      <c r="B166" s="24"/>
    </row>
    <row r="167" ht="12.75">
      <c r="B167" s="24"/>
    </row>
  </sheetData>
  <mergeCells count="31">
    <mergeCell ref="B57:B58"/>
    <mergeCell ref="B90:B91"/>
    <mergeCell ref="B103:B104"/>
    <mergeCell ref="C114:C115"/>
    <mergeCell ref="B62:B63"/>
    <mergeCell ref="B112:B113"/>
    <mergeCell ref="A3:O5"/>
    <mergeCell ref="B25:B26"/>
    <mergeCell ref="G6:M7"/>
    <mergeCell ref="G8:M8"/>
    <mergeCell ref="H9:H11"/>
    <mergeCell ref="I9:I11"/>
    <mergeCell ref="D6:F8"/>
    <mergeCell ref="B15:B16"/>
    <mergeCell ref="F9:F12"/>
    <mergeCell ref="J9:J10"/>
    <mergeCell ref="O114:O115"/>
    <mergeCell ref="H114:H115"/>
    <mergeCell ref="I114:I115"/>
    <mergeCell ref="B114:B115"/>
    <mergeCell ref="G114:G115"/>
    <mergeCell ref="D114:D115"/>
    <mergeCell ref="F114:F115"/>
    <mergeCell ref="E114:E115"/>
    <mergeCell ref="J114:J115"/>
    <mergeCell ref="K114:K115"/>
    <mergeCell ref="M114:M115"/>
    <mergeCell ref="N114:N115"/>
    <mergeCell ref="B75:B76"/>
    <mergeCell ref="B79:B80"/>
    <mergeCell ref="L114:L115"/>
  </mergeCells>
  <printOptions/>
  <pageMargins left="0" right="0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Lubiczu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Lubiczu</dc:creator>
  <cp:keywords/>
  <dc:description/>
  <cp:lastModifiedBy>Urząd Gminy w Lubiczu</cp:lastModifiedBy>
  <cp:lastPrinted>2010-03-23T06:35:06Z</cp:lastPrinted>
  <dcterms:created xsi:type="dcterms:W3CDTF">2000-08-28T10:16:51Z</dcterms:created>
  <dcterms:modified xsi:type="dcterms:W3CDTF">2010-03-23T06:36:14Z</dcterms:modified>
  <cp:category/>
  <cp:version/>
  <cp:contentType/>
  <cp:contentStatus/>
</cp:coreProperties>
</file>