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15300" windowHeight="8490" activeTab="0"/>
  </bookViews>
  <sheets>
    <sheet name="17" sheetId="1" r:id="rId1"/>
  </sheets>
  <definedNames>
    <definedName name="_xlnm.Print_Area" localSheetId="0">'17'!$A$1:$V$45</definedName>
  </definedNames>
  <calcPr fullCalcOnLoad="1"/>
</workbook>
</file>

<file path=xl/sharedStrings.xml><?xml version="1.0" encoding="utf-8"?>
<sst xmlns="http://schemas.openxmlformats.org/spreadsheetml/2006/main" count="65" uniqueCount="61">
  <si>
    <t>Wyszczególnienie</t>
  </si>
  <si>
    <t>4.</t>
  </si>
  <si>
    <t>1.</t>
  </si>
  <si>
    <t>3.</t>
  </si>
  <si>
    <t>5.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</si>
  <si>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</si>
  <si>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</si>
  <si>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</si>
  <si>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</si>
  <si>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</si>
  <si>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</si>
  <si>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</si>
  <si>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</si>
  <si>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obligacji</t>
  </si>
  <si>
    <t>pożyczki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</si>
  <si>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</si>
  <si>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</si>
  <si>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</si>
  <si>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</si>
  <si>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</si>
  <si>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</si>
  <si>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</si>
  <si>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</si>
  <si>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</si>
  <si>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</si>
  <si>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</si>
  <si>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</si>
  <si>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</si>
  <si>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</si>
  <si>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</si>
  <si>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</si>
  <si>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</si>
  <si>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</si>
  <si>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</si>
  <si>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</si>
  <si>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</si>
  <si>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</si>
  <si>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</si>
  <si>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</si>
  <si>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</si>
  <si>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</si>
  <si>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</si>
  <si>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</si>
  <si>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</si>
  <si>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4.1</t>
  </si>
  <si>
    <t>4.2</t>
  </si>
  <si>
    <t>4.3</t>
  </si>
  <si>
    <t>4.4</t>
  </si>
  <si>
    <t>kredyty</t>
  </si>
  <si>
    <t>Zobowiązania wg tytułów dłużnych: (1.1+1.2+1.3)</t>
  </si>
  <si>
    <t>kredytów i pożyczek</t>
  </si>
  <si>
    <t>*)</t>
  </si>
  <si>
    <t>x</t>
  </si>
  <si>
    <t>Prognoza kwoty długu i spłat na rok 2010 i lata następne</t>
  </si>
  <si>
    <r>
      <t xml:space="preserve">długu po uwzględnieniu wyłączeń </t>
    </r>
    <r>
      <rPr>
        <sz val="11"/>
        <rFont val="Arial"/>
        <family val="2"/>
      </rPr>
      <t xml:space="preserve">
</t>
    </r>
  </si>
  <si>
    <r>
      <t xml:space="preserve">długu </t>
    </r>
    <r>
      <rPr>
        <sz val="11"/>
        <rFont val="Arial"/>
        <family val="2"/>
      </rPr>
      <t xml:space="preserve">         </t>
    </r>
  </si>
  <si>
    <r>
      <t xml:space="preserve">spłaty długu </t>
    </r>
    <r>
      <rPr>
        <sz val="11"/>
        <rFont val="Arial"/>
        <family val="2"/>
      </rPr>
      <t xml:space="preserve">        </t>
    </r>
  </si>
  <si>
    <r>
      <t xml:space="preserve">spłaty długu po uwzględnieniu wyłączeń </t>
    </r>
    <r>
      <rPr>
        <sz val="11"/>
        <rFont val="Arial"/>
        <family val="2"/>
      </rPr>
      <t xml:space="preserve">      </t>
    </r>
  </si>
  <si>
    <t>Prognoza na lata:</t>
  </si>
  <si>
    <t>załącznik nr 15</t>
  </si>
  <si>
    <t>do uchwały budżetowej na 2010r.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</si>
</sst>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3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9" fontId="8" fillId="0" borderId="0" xfId="42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 indent="1"/>
    </xf>
    <xf numFmtId="0" fontId="0" fillId="0" borderId="11" xfId="0" applyBorder="1" applyAlignment="1">
      <alignment horizontal="right"/>
    </xf>
    <xf numFmtId="0" fontId="10" fillId="20" borderId="12" xfId="0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8" xfId="0" applyFont="1" applyFill="1" applyBorder="1" applyAlignment="1">
      <alignment horizontal="center" vertical="center"/>
    </xf>
    <xf numFmtId="0" fontId="10" fillId="20" borderId="19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20" borderId="21" xfId="0" applyFont="1" applyFill="1" applyBorder="1" applyAlignment="1">
      <alignment horizontal="center" wrapText="1"/>
    </xf>
    <xf numFmtId="0" fontId="11" fillId="20" borderId="22" xfId="0" applyFont="1" applyFill="1" applyBorder="1" applyAlignment="1">
      <alignment horizont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1" borderId="22" xfId="0" applyFont="1" applyFill="1" applyBorder="1" applyAlignment="1">
      <alignment horizontal="center" vertical="center"/>
    </xf>
    <xf numFmtId="0" fontId="10" fillId="21" borderId="23" xfId="0" applyFont="1" applyFill="1" applyBorder="1" applyAlignment="1">
      <alignment horizontal="center" vertical="center"/>
    </xf>
    <xf numFmtId="0" fontId="10" fillId="20" borderId="24" xfId="0" applyFont="1" applyFill="1" applyBorder="1" applyAlignment="1">
      <alignment horizontal="center" vertical="center" wrapText="1"/>
    </xf>
    <xf numFmtId="169" fontId="10" fillId="20" borderId="20" xfId="42" applyNumberFormat="1" applyFont="1" applyFill="1" applyBorder="1" applyAlignment="1">
      <alignment horizontal="center" vertical="center" wrapText="1"/>
    </xf>
    <xf numFmtId="169" fontId="10" fillId="20" borderId="20" xfId="42" applyNumberFormat="1" applyFont="1" applyFill="1" applyBorder="1" applyAlignment="1">
      <alignment horizontal="center" vertical="top" wrapText="1"/>
    </xf>
    <xf numFmtId="169" fontId="10" fillId="20" borderId="18" xfId="42" applyNumberFormat="1" applyFont="1" applyFill="1" applyBorder="1" applyAlignment="1">
      <alignment horizontal="center" vertical="top" wrapText="1"/>
    </xf>
    <xf numFmtId="169" fontId="10" fillId="20" borderId="25" xfId="42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169" fontId="10" fillId="0" borderId="16" xfId="42" applyNumberFormat="1" applyFont="1" applyBorder="1" applyAlignment="1">
      <alignment horizontal="center" vertical="top" wrapText="1"/>
    </xf>
    <xf numFmtId="169" fontId="10" fillId="0" borderId="17" xfId="42" applyNumberFormat="1" applyFont="1" applyBorder="1" applyAlignment="1">
      <alignment horizontal="center" vertical="top" wrapText="1"/>
    </xf>
    <xf numFmtId="169" fontId="10" fillId="0" borderId="19" xfId="42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wrapText="1" indent="1"/>
    </xf>
    <xf numFmtId="169" fontId="11" fillId="0" borderId="16" xfId="42" applyNumberFormat="1" applyFont="1" applyBorder="1" applyAlignment="1">
      <alignment horizontal="center" vertical="top" wrapText="1"/>
    </xf>
    <xf numFmtId="169" fontId="11" fillId="0" borderId="16" xfId="42" applyNumberFormat="1" applyFont="1" applyFill="1" applyBorder="1" applyAlignment="1">
      <alignment horizontal="center" vertical="center" wrapText="1"/>
    </xf>
    <xf numFmtId="169" fontId="11" fillId="0" borderId="17" xfId="42" applyNumberFormat="1" applyFont="1" applyBorder="1" applyAlignment="1">
      <alignment horizontal="center" vertical="top" wrapText="1"/>
    </xf>
    <xf numFmtId="169" fontId="11" fillId="0" borderId="19" xfId="42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wrapText="1" indent="8"/>
    </xf>
    <xf numFmtId="0" fontId="10" fillId="24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169" fontId="11" fillId="0" borderId="16" xfId="42" applyNumberFormat="1" applyFont="1" applyBorder="1" applyAlignment="1">
      <alignment horizontal="right" vertical="top" wrapText="1"/>
    </xf>
    <xf numFmtId="0" fontId="10" fillId="20" borderId="16" xfId="0" applyFont="1" applyFill="1" applyBorder="1" applyAlignment="1">
      <alignment horizontal="left" vertical="center" wrapText="1"/>
    </xf>
    <xf numFmtId="169" fontId="10" fillId="20" borderId="16" xfId="42" applyNumberFormat="1" applyFont="1" applyFill="1" applyBorder="1" applyAlignment="1">
      <alignment horizontal="center" vertical="top" wrapText="1"/>
    </xf>
    <xf numFmtId="169" fontId="10" fillId="20" borderId="17" xfId="42" applyNumberFormat="1" applyFont="1" applyFill="1" applyBorder="1" applyAlignment="1">
      <alignment horizontal="center" vertical="top" wrapText="1"/>
    </xf>
    <xf numFmtId="169" fontId="10" fillId="20" borderId="19" xfId="42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169" fontId="11" fillId="0" borderId="26" xfId="42" applyNumberFormat="1" applyFont="1" applyBorder="1" applyAlignment="1">
      <alignment horizontal="center" vertical="top" wrapText="1"/>
    </xf>
    <xf numFmtId="0" fontId="10" fillId="24" borderId="23" xfId="0" applyFont="1" applyFill="1" applyBorder="1" applyAlignment="1">
      <alignment horizontal="center" vertical="center"/>
    </xf>
    <xf numFmtId="0" fontId="10" fillId="20" borderId="17" xfId="0" applyFont="1" applyFill="1" applyBorder="1" applyAlignment="1">
      <alignment horizontal="left" vertical="center" wrapText="1"/>
    </xf>
    <xf numFmtId="0" fontId="10" fillId="20" borderId="2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wrapText="1" indent="1"/>
    </xf>
    <xf numFmtId="168" fontId="11" fillId="0" borderId="16" xfId="42" applyNumberFormat="1" applyFont="1" applyBorder="1" applyAlignment="1">
      <alignment horizontal="center" vertical="top" wrapText="1"/>
    </xf>
    <xf numFmtId="168" fontId="10" fillId="0" borderId="16" xfId="42" applyNumberFormat="1" applyFont="1" applyBorder="1" applyAlignment="1">
      <alignment horizontal="center" vertical="top" wrapText="1"/>
    </xf>
    <xf numFmtId="168" fontId="10" fillId="0" borderId="17" xfId="42" applyNumberFormat="1" applyFont="1" applyBorder="1" applyAlignment="1">
      <alignment horizontal="center" vertical="top" wrapText="1"/>
    </xf>
    <xf numFmtId="168" fontId="10" fillId="0" borderId="19" xfId="42" applyNumberFormat="1" applyFont="1" applyBorder="1" applyAlignment="1">
      <alignment horizontal="center" vertical="top" wrapText="1"/>
    </xf>
    <xf numFmtId="168" fontId="11" fillId="0" borderId="17" xfId="42" applyNumberFormat="1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left" wrapText="1" indent="1"/>
    </xf>
    <xf numFmtId="168" fontId="11" fillId="0" borderId="28" xfId="42" applyNumberFormat="1" applyFont="1" applyBorder="1" applyAlignment="1">
      <alignment horizontal="center" vertical="top" wrapText="1"/>
    </xf>
    <xf numFmtId="168" fontId="11" fillId="0" borderId="29" xfId="42" applyNumberFormat="1" applyFont="1" applyBorder="1" applyAlignment="1">
      <alignment horizontal="center" vertical="top" wrapText="1"/>
    </xf>
    <xf numFmtId="168" fontId="10" fillId="0" borderId="30" xfId="42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indent="1"/>
    </xf>
    <xf numFmtId="0" fontId="10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0" fillId="20" borderId="31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32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33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0" fillId="20" borderId="32" xfId="0" applyFont="1" applyFill="1" applyBorder="1" applyAlignment="1">
      <alignment horizontal="center" vertical="center"/>
    </xf>
    <xf numFmtId="0" fontId="10" fillId="20" borderId="3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20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0" fillId="20" borderId="17" xfId="0" applyFont="1" applyFill="1" applyBorder="1" applyAlignment="1">
      <alignment horizontal="left" vertical="center" wrapText="1"/>
    </xf>
    <xf numFmtId="0" fontId="10" fillId="20" borderId="36" xfId="0" applyFont="1" applyFill="1" applyBorder="1" applyAlignment="1">
      <alignment horizontal="left" vertical="center" wrapText="1"/>
    </xf>
    <xf numFmtId="0" fontId="10" fillId="20" borderId="3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30" fillId="0" borderId="38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0" fillId="0" borderId="41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showGridLines="0" tabSelected="1" view="pageBreakPreview" zoomScaleSheetLayoutView="100" zoomScalePageLayoutView="0" workbookViewId="0" topLeftCell="G1">
      <selection activeCell="K3" sqref="K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125" style="0" hidden="1" customWidth="1"/>
    <col min="4" max="4" width="10.75390625" style="0" hidden="1" customWidth="1"/>
    <col min="5" max="5" width="14.00390625" style="0" customWidth="1"/>
    <col min="6" max="7" width="13.875" style="0" customWidth="1"/>
    <col min="8" max="8" width="14.00390625" style="0" customWidth="1"/>
    <col min="9" max="14" width="13.875" style="0" customWidth="1"/>
    <col min="15" max="15" width="14.00390625" style="0" customWidth="1"/>
    <col min="16" max="16" width="14.25390625" style="0" customWidth="1"/>
  </cols>
  <sheetData>
    <row r="1" spans="5:16" ht="16.5" customHeight="1" thickBot="1"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2:16" ht="16.5" customHeight="1">
      <c r="B2" s="9"/>
      <c r="E2" s="9"/>
      <c r="F2" s="9"/>
      <c r="G2" s="9"/>
      <c r="H2" s="78"/>
      <c r="I2" s="78"/>
      <c r="J2" s="78"/>
      <c r="K2" s="9"/>
      <c r="L2" s="9"/>
      <c r="M2" s="9"/>
      <c r="N2" s="95" t="s">
        <v>59</v>
      </c>
      <c r="O2" s="96"/>
      <c r="P2" s="97"/>
    </row>
    <row r="3" spans="5:16" ht="12.75" customHeight="1" thickBot="1">
      <c r="E3" s="9"/>
      <c r="F3" s="9"/>
      <c r="G3" s="9"/>
      <c r="H3" s="78"/>
      <c r="I3" s="78"/>
      <c r="J3" s="78"/>
      <c r="K3" s="9"/>
      <c r="L3" s="9"/>
      <c r="M3" s="9"/>
      <c r="N3" s="98" t="s">
        <v>60</v>
      </c>
      <c r="O3" s="99"/>
      <c r="P3" s="100"/>
    </row>
    <row r="4" spans="1:16" ht="21" customHeight="1">
      <c r="A4" s="79" t="s">
        <v>53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1"/>
      <c r="O4" s="1"/>
      <c r="P4" s="1"/>
    </row>
    <row r="5" spans="13:16" ht="13.5" customHeight="1" thickBot="1">
      <c r="M5" s="5" t="s">
        <v>5</v>
      </c>
      <c r="N5" s="14"/>
      <c r="O5" s="14"/>
      <c r="P5" s="17"/>
    </row>
    <row r="6" spans="1:16" s="3" customFormat="1" ht="18" customHeight="1">
      <c r="A6" s="80" t="s">
        <v>6</v>
      </c>
      <c r="B6" s="82" t="s">
        <v>0</v>
      </c>
      <c r="C6" s="84" t="s">
        <v>19</v>
      </c>
      <c r="D6" s="86" t="s">
        <v>58</v>
      </c>
      <c r="E6" s="86"/>
      <c r="F6" s="86"/>
      <c r="G6" s="86"/>
      <c r="H6" s="86"/>
      <c r="I6" s="86"/>
      <c r="J6" s="86"/>
      <c r="K6" s="86"/>
      <c r="L6" s="86"/>
      <c r="M6" s="87"/>
      <c r="N6" s="18"/>
      <c r="O6" s="19"/>
      <c r="P6" s="20"/>
    </row>
    <row r="7" spans="1:16" s="3" customFormat="1" ht="20.25" customHeight="1">
      <c r="A7" s="81"/>
      <c r="B7" s="83"/>
      <c r="C7" s="85"/>
      <c r="D7" s="22">
        <v>2007</v>
      </c>
      <c r="E7" s="22">
        <v>2009</v>
      </c>
      <c r="F7" s="22">
        <v>2010</v>
      </c>
      <c r="G7" s="22">
        <v>2011</v>
      </c>
      <c r="H7" s="22">
        <v>2012</v>
      </c>
      <c r="I7" s="22">
        <v>2013</v>
      </c>
      <c r="J7" s="22">
        <v>2014</v>
      </c>
      <c r="K7" s="22">
        <v>2015</v>
      </c>
      <c r="L7" s="22">
        <v>2016</v>
      </c>
      <c r="M7" s="23">
        <v>2017</v>
      </c>
      <c r="N7" s="22">
        <v>2018</v>
      </c>
      <c r="O7" s="24">
        <v>2019</v>
      </c>
      <c r="P7" s="25">
        <v>2020</v>
      </c>
    </row>
    <row r="8" spans="1:16" s="4" customFormat="1" ht="14.25">
      <c r="A8" s="26">
        <v>1</v>
      </c>
      <c r="B8" s="27">
        <v>2</v>
      </c>
      <c r="C8" s="27">
        <v>3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8">
        <v>13</v>
      </c>
      <c r="O8" s="29">
        <v>14</v>
      </c>
      <c r="P8" s="30">
        <v>15</v>
      </c>
    </row>
    <row r="9" spans="1:17" s="4" customFormat="1" ht="6" customHeight="1">
      <c r="A9" s="31"/>
      <c r="B9" s="89" t="s">
        <v>49</v>
      </c>
      <c r="C9" s="32"/>
      <c r="D9" s="33" t="s">
        <v>51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5"/>
      <c r="Q9" s="10"/>
    </row>
    <row r="10" spans="1:17" s="3" customFormat="1" ht="15.75" customHeight="1">
      <c r="A10" s="36" t="s">
        <v>2</v>
      </c>
      <c r="B10" s="85"/>
      <c r="C10" s="37">
        <v>16829228</v>
      </c>
      <c r="D10" s="38">
        <v>19033819</v>
      </c>
      <c r="E10" s="38">
        <f aca="true" t="shared" si="0" ref="E10:P10">E11+E14+E19</f>
        <v>22428075</v>
      </c>
      <c r="F10" s="38">
        <f t="shared" si="0"/>
        <v>24951595</v>
      </c>
      <c r="G10" s="38">
        <f t="shared" si="0"/>
        <v>21180535</v>
      </c>
      <c r="H10" s="38">
        <f t="shared" si="0"/>
        <v>17437600</v>
      </c>
      <c r="I10" s="38">
        <f t="shared" si="0"/>
        <v>13704040</v>
      </c>
      <c r="J10" s="38">
        <f t="shared" si="0"/>
        <v>10095480</v>
      </c>
      <c r="K10" s="38">
        <f t="shared" si="0"/>
        <v>6851920</v>
      </c>
      <c r="L10" s="38">
        <f t="shared" si="0"/>
        <v>4599000</v>
      </c>
      <c r="M10" s="38">
        <f t="shared" si="0"/>
        <v>2761000</v>
      </c>
      <c r="N10" s="39">
        <f t="shared" si="0"/>
        <v>1455000</v>
      </c>
      <c r="O10" s="39">
        <f t="shared" si="0"/>
        <v>275000</v>
      </c>
      <c r="P10" s="40">
        <f t="shared" si="0"/>
        <v>0</v>
      </c>
      <c r="Q10" s="13"/>
    </row>
    <row r="11" spans="1:17" s="2" customFormat="1" ht="14.25" customHeight="1">
      <c r="A11" s="41" t="s">
        <v>8</v>
      </c>
      <c r="B11" s="42" t="s">
        <v>38</v>
      </c>
      <c r="C11" s="43">
        <v>16829228</v>
      </c>
      <c r="D11" s="43">
        <v>19033819</v>
      </c>
      <c r="E11" s="43">
        <f aca="true" t="shared" si="1" ref="E11:P11">SUM(E12:E13)</f>
        <v>22428075</v>
      </c>
      <c r="F11" s="43">
        <f t="shared" si="1"/>
        <v>19795295</v>
      </c>
      <c r="G11" s="43">
        <f t="shared" si="1"/>
        <v>21180535</v>
      </c>
      <c r="H11" s="43">
        <f t="shared" si="1"/>
        <v>17437600</v>
      </c>
      <c r="I11" s="43">
        <f t="shared" si="1"/>
        <v>13704040</v>
      </c>
      <c r="J11" s="43">
        <f t="shared" si="1"/>
        <v>10095480</v>
      </c>
      <c r="K11" s="43">
        <f t="shared" si="1"/>
        <v>6851920</v>
      </c>
      <c r="L11" s="43">
        <f t="shared" si="1"/>
        <v>4599000</v>
      </c>
      <c r="M11" s="43">
        <f t="shared" si="1"/>
        <v>2761000</v>
      </c>
      <c r="N11" s="43">
        <f t="shared" si="1"/>
        <v>1455000</v>
      </c>
      <c r="O11" s="44">
        <f t="shared" si="1"/>
        <v>275000</v>
      </c>
      <c r="P11" s="45">
        <f t="shared" si="1"/>
        <v>0</v>
      </c>
      <c r="Q11" s="3"/>
    </row>
    <row r="12" spans="1:16" s="2" customFormat="1" ht="15" customHeight="1">
      <c r="A12" s="26" t="s">
        <v>26</v>
      </c>
      <c r="B12" s="46" t="s">
        <v>50</v>
      </c>
      <c r="C12" s="47">
        <v>16829228</v>
      </c>
      <c r="D12" s="47">
        <v>19033819</v>
      </c>
      <c r="E12" s="47">
        <v>22428075</v>
      </c>
      <c r="F12" s="47">
        <v>19795295</v>
      </c>
      <c r="G12" s="48">
        <v>21180535</v>
      </c>
      <c r="H12" s="48">
        <v>17437600</v>
      </c>
      <c r="I12" s="48">
        <v>13704040</v>
      </c>
      <c r="J12" s="48">
        <v>10095480</v>
      </c>
      <c r="K12" s="48">
        <v>6851920</v>
      </c>
      <c r="L12" s="48">
        <v>4599000</v>
      </c>
      <c r="M12" s="47">
        <v>2761000</v>
      </c>
      <c r="N12" s="47">
        <v>1455000</v>
      </c>
      <c r="O12" s="49">
        <v>275000</v>
      </c>
      <c r="P12" s="50">
        <v>0</v>
      </c>
    </row>
    <row r="13" spans="1:16" s="2" customFormat="1" ht="15" customHeight="1">
      <c r="A13" s="26" t="s">
        <v>27</v>
      </c>
      <c r="B13" s="46" t="s">
        <v>13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9">
        <v>0</v>
      </c>
      <c r="P13" s="50">
        <v>0</v>
      </c>
    </row>
    <row r="14" spans="1:16" s="2" customFormat="1" ht="12" customHeight="1">
      <c r="A14" s="41" t="s">
        <v>9</v>
      </c>
      <c r="B14" s="77" t="s">
        <v>39</v>
      </c>
      <c r="C14" s="43">
        <f>C15+C16+C18</f>
        <v>0</v>
      </c>
      <c r="D14" s="43" t="s">
        <v>52</v>
      </c>
      <c r="E14" s="43">
        <v>0</v>
      </c>
      <c r="F14" s="43">
        <f aca="true" t="shared" si="2" ref="F14:O14">SUM(F15:F18)</f>
        <v>5156300</v>
      </c>
      <c r="G14" s="43">
        <f t="shared" si="2"/>
        <v>0</v>
      </c>
      <c r="H14" s="43">
        <f t="shared" si="2"/>
        <v>0</v>
      </c>
      <c r="I14" s="43">
        <f t="shared" si="2"/>
        <v>0</v>
      </c>
      <c r="J14" s="43">
        <f t="shared" si="2"/>
        <v>0</v>
      </c>
      <c r="K14" s="43">
        <f t="shared" si="2"/>
        <v>0</v>
      </c>
      <c r="L14" s="43">
        <f t="shared" si="2"/>
        <v>0</v>
      </c>
      <c r="M14" s="43">
        <f t="shared" si="2"/>
        <v>0</v>
      </c>
      <c r="N14" s="43">
        <f t="shared" si="2"/>
        <v>0</v>
      </c>
      <c r="O14" s="44">
        <f t="shared" si="2"/>
        <v>0</v>
      </c>
      <c r="P14" s="50">
        <v>0</v>
      </c>
    </row>
    <row r="15" spans="1:16" s="2" customFormat="1" ht="15" customHeight="1">
      <c r="A15" s="26" t="s">
        <v>28</v>
      </c>
      <c r="B15" s="46" t="s">
        <v>14</v>
      </c>
      <c r="C15" s="47">
        <v>0</v>
      </c>
      <c r="D15" s="47" t="s">
        <v>52</v>
      </c>
      <c r="E15" s="47">
        <v>0</v>
      </c>
      <c r="F15" s="47">
        <v>156300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9">
        <v>0</v>
      </c>
      <c r="P15" s="50">
        <v>0</v>
      </c>
    </row>
    <row r="16" spans="1:16" s="2" customFormat="1" ht="15" customHeight="1">
      <c r="A16" s="26" t="s">
        <v>29</v>
      </c>
      <c r="B16" s="46" t="s">
        <v>48</v>
      </c>
      <c r="C16" s="47">
        <v>0</v>
      </c>
      <c r="D16" s="47" t="s">
        <v>52</v>
      </c>
      <c r="E16" s="47">
        <v>0</v>
      </c>
      <c r="F16" s="47">
        <v>5000000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9">
        <v>0</v>
      </c>
      <c r="P16" s="50">
        <v>0</v>
      </c>
    </row>
    <row r="17" spans="1:16" s="2" customFormat="1" ht="15" customHeight="1" hidden="1">
      <c r="A17" s="26"/>
      <c r="B17" s="51" t="s">
        <v>15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2"/>
      <c r="P17" s="50"/>
    </row>
    <row r="18" spans="1:16" s="2" customFormat="1" ht="15" customHeight="1">
      <c r="A18" s="26" t="s">
        <v>30</v>
      </c>
      <c r="B18" s="46" t="s">
        <v>7</v>
      </c>
      <c r="C18" s="47">
        <v>0</v>
      </c>
      <c r="D18" s="47" t="s">
        <v>52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/>
      <c r="K18" s="47">
        <v>0</v>
      </c>
      <c r="L18" s="47">
        <v>0</v>
      </c>
      <c r="M18" s="47">
        <v>0</v>
      </c>
      <c r="N18" s="47">
        <v>0</v>
      </c>
      <c r="O18" s="49">
        <v>0</v>
      </c>
      <c r="P18" s="50">
        <v>0</v>
      </c>
    </row>
    <row r="19" spans="1:16" s="2" customFormat="1" ht="15" customHeight="1">
      <c r="A19" s="41" t="s">
        <v>10</v>
      </c>
      <c r="B19" s="42" t="s">
        <v>16</v>
      </c>
      <c r="C19" s="43">
        <f>C20+C21</f>
        <v>0</v>
      </c>
      <c r="D19" s="43">
        <v>0</v>
      </c>
      <c r="E19" s="43">
        <f aca="true" t="shared" si="3" ref="E19:M19">E20+E21</f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47">
        <v>0</v>
      </c>
      <c r="O19" s="49">
        <v>0</v>
      </c>
      <c r="P19" s="50">
        <v>0</v>
      </c>
    </row>
    <row r="20" spans="1:16" s="2" customFormat="1" ht="15" customHeight="1">
      <c r="A20" s="26" t="s">
        <v>40</v>
      </c>
      <c r="B20" s="53" t="s">
        <v>42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9">
        <v>0</v>
      </c>
      <c r="P20" s="50">
        <v>0</v>
      </c>
    </row>
    <row r="21" spans="1:16" s="2" customFormat="1" ht="15" customHeight="1">
      <c r="A21" s="26" t="s">
        <v>41</v>
      </c>
      <c r="B21" s="53" t="s">
        <v>43</v>
      </c>
      <c r="C21" s="54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9">
        <v>0</v>
      </c>
      <c r="P21" s="50">
        <v>0</v>
      </c>
    </row>
    <row r="22" spans="1:17" s="3" customFormat="1" ht="17.25" customHeight="1">
      <c r="A22" s="21">
        <v>2</v>
      </c>
      <c r="B22" s="55" t="s">
        <v>37</v>
      </c>
      <c r="C22" s="56">
        <f>C23+C27+C28</f>
        <v>1751733</v>
      </c>
      <c r="D22" s="56">
        <f>D23+D27+D28</f>
        <v>2677262</v>
      </c>
      <c r="E22" s="56">
        <f aca="true" t="shared" si="4" ref="E22:P22">E23+E27+E28</f>
        <v>3240144</v>
      </c>
      <c r="F22" s="56">
        <f t="shared" si="4"/>
        <v>3832780</v>
      </c>
      <c r="G22" s="56">
        <f t="shared" si="4"/>
        <v>4921060</v>
      </c>
      <c r="H22" s="56">
        <f t="shared" si="4"/>
        <v>4742935</v>
      </c>
      <c r="I22" s="56">
        <f t="shared" si="4"/>
        <v>4533560</v>
      </c>
      <c r="J22" s="56">
        <f t="shared" si="4"/>
        <v>4258560</v>
      </c>
      <c r="K22" s="56">
        <f t="shared" si="4"/>
        <v>3743560</v>
      </c>
      <c r="L22" s="56">
        <f t="shared" si="4"/>
        <v>2612920</v>
      </c>
      <c r="M22" s="56">
        <f t="shared" si="4"/>
        <v>2098000</v>
      </c>
      <c r="N22" s="56">
        <f t="shared" si="4"/>
        <v>1506000</v>
      </c>
      <c r="O22" s="57">
        <f t="shared" si="4"/>
        <v>1280000</v>
      </c>
      <c r="P22" s="58">
        <f t="shared" si="4"/>
        <v>330000</v>
      </c>
      <c r="Q22" s="2"/>
    </row>
    <row r="23" spans="1:26" s="3" customFormat="1" ht="32.25" customHeight="1">
      <c r="A23" s="59" t="s">
        <v>11</v>
      </c>
      <c r="B23" s="60" t="s">
        <v>36</v>
      </c>
      <c r="C23" s="43">
        <v>966415</v>
      </c>
      <c r="D23" s="43">
        <v>1801487</v>
      </c>
      <c r="E23" s="43">
        <f aca="true" t="shared" si="5" ref="E23:P23">SUM(E24:E26)</f>
        <v>2290144</v>
      </c>
      <c r="F23" s="43">
        <f t="shared" si="5"/>
        <v>2632780</v>
      </c>
      <c r="G23" s="43">
        <f t="shared" si="5"/>
        <v>3771060</v>
      </c>
      <c r="H23" s="43">
        <f t="shared" si="5"/>
        <v>3742935</v>
      </c>
      <c r="I23" s="43">
        <f t="shared" si="5"/>
        <v>3733560</v>
      </c>
      <c r="J23" s="43">
        <f t="shared" si="5"/>
        <v>3608560</v>
      </c>
      <c r="K23" s="43">
        <f t="shared" si="5"/>
        <v>3243560</v>
      </c>
      <c r="L23" s="43">
        <f t="shared" si="5"/>
        <v>2252920</v>
      </c>
      <c r="M23" s="43">
        <f t="shared" si="5"/>
        <v>1838000</v>
      </c>
      <c r="N23" s="43">
        <f t="shared" si="5"/>
        <v>1306000</v>
      </c>
      <c r="O23" s="44">
        <f t="shared" si="5"/>
        <v>1180000</v>
      </c>
      <c r="P23" s="45">
        <f t="shared" si="5"/>
        <v>275000</v>
      </c>
      <c r="R23" s="15"/>
      <c r="S23" s="15"/>
      <c r="T23" s="15"/>
      <c r="U23" s="15"/>
      <c r="V23" s="15"/>
      <c r="W23" s="15"/>
      <c r="X23" s="15"/>
      <c r="Y23" s="15"/>
      <c r="Z23" s="15"/>
    </row>
    <row r="24" spans="1:17" s="2" customFormat="1" ht="15" customHeight="1">
      <c r="A24" s="26" t="s">
        <v>23</v>
      </c>
      <c r="B24" s="46" t="s">
        <v>33</v>
      </c>
      <c r="C24" s="47">
        <v>966415</v>
      </c>
      <c r="D24" s="47">
        <v>1801487</v>
      </c>
      <c r="E24" s="47">
        <v>2290144</v>
      </c>
      <c r="F24" s="47">
        <v>2632780</v>
      </c>
      <c r="G24" s="47">
        <v>3771060</v>
      </c>
      <c r="H24" s="47">
        <v>3742935</v>
      </c>
      <c r="I24" s="47">
        <v>3733560</v>
      </c>
      <c r="J24" s="47">
        <v>3608560</v>
      </c>
      <c r="K24" s="47">
        <v>3243560</v>
      </c>
      <c r="L24" s="47">
        <v>2252920</v>
      </c>
      <c r="M24" s="47">
        <v>1838000</v>
      </c>
      <c r="N24" s="47">
        <v>1306000</v>
      </c>
      <c r="O24" s="49">
        <v>1180000</v>
      </c>
      <c r="P24" s="50">
        <v>275000</v>
      </c>
      <c r="Q24" s="15"/>
    </row>
    <row r="25" spans="1:16" s="2" customFormat="1" ht="15" customHeight="1">
      <c r="A25" s="26" t="s">
        <v>24</v>
      </c>
      <c r="B25" s="46" t="s">
        <v>35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3">
        <v>0</v>
      </c>
      <c r="O25" s="44">
        <v>0</v>
      </c>
      <c r="P25" s="50">
        <v>0</v>
      </c>
    </row>
    <row r="26" spans="1:16" s="2" customFormat="1" ht="15" customHeight="1">
      <c r="A26" s="26" t="s">
        <v>25</v>
      </c>
      <c r="B26" s="46" t="s">
        <v>34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9">
        <v>0</v>
      </c>
      <c r="P26" s="50">
        <v>0</v>
      </c>
    </row>
    <row r="27" spans="1:16" s="2" customFormat="1" ht="15" customHeight="1">
      <c r="A27" s="41" t="s">
        <v>12</v>
      </c>
      <c r="B27" s="42" t="s">
        <v>32</v>
      </c>
      <c r="C27" s="43">
        <v>59698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4">
        <v>0</v>
      </c>
      <c r="P27" s="50">
        <v>0</v>
      </c>
    </row>
    <row r="28" spans="1:17" s="7" customFormat="1" ht="14.25" customHeight="1">
      <c r="A28" s="41" t="s">
        <v>22</v>
      </c>
      <c r="B28" s="42" t="s">
        <v>31</v>
      </c>
      <c r="C28" s="43">
        <v>725620</v>
      </c>
      <c r="D28" s="43">
        <v>875775</v>
      </c>
      <c r="E28" s="43">
        <v>950000</v>
      </c>
      <c r="F28" s="43">
        <v>1200000</v>
      </c>
      <c r="G28" s="43">
        <v>1150000</v>
      </c>
      <c r="H28" s="43">
        <v>1000000</v>
      </c>
      <c r="I28" s="43">
        <v>800000</v>
      </c>
      <c r="J28" s="43">
        <v>650000</v>
      </c>
      <c r="K28" s="43">
        <v>500000</v>
      </c>
      <c r="L28" s="43">
        <v>360000</v>
      </c>
      <c r="M28" s="43">
        <v>260000</v>
      </c>
      <c r="N28" s="43">
        <v>200000</v>
      </c>
      <c r="O28" s="44">
        <v>100000</v>
      </c>
      <c r="P28" s="45">
        <v>55000</v>
      </c>
      <c r="Q28" s="2"/>
    </row>
    <row r="29" spans="1:17" s="3" customFormat="1" ht="22.5" customHeight="1">
      <c r="A29" s="59" t="s">
        <v>3</v>
      </c>
      <c r="B29" s="60" t="s">
        <v>17</v>
      </c>
      <c r="C29" s="47">
        <v>32106052</v>
      </c>
      <c r="D29" s="47">
        <v>34661684</v>
      </c>
      <c r="E29" s="47">
        <v>40900000</v>
      </c>
      <c r="F29" s="47">
        <v>43577653</v>
      </c>
      <c r="G29" s="47">
        <v>44805000</v>
      </c>
      <c r="H29" s="47">
        <v>46200000</v>
      </c>
      <c r="I29" s="47">
        <v>47600000</v>
      </c>
      <c r="J29" s="47">
        <v>49500000</v>
      </c>
      <c r="K29" s="47">
        <v>50700000</v>
      </c>
      <c r="L29" s="47">
        <v>52350000</v>
      </c>
      <c r="M29" s="47">
        <v>53950000</v>
      </c>
      <c r="N29" s="47">
        <v>55500000</v>
      </c>
      <c r="O29" s="49">
        <v>57150000</v>
      </c>
      <c r="P29" s="50">
        <v>58500000</v>
      </c>
      <c r="Q29" s="7"/>
    </row>
    <row r="30" spans="1:17" s="6" customFormat="1" ht="22.5" customHeight="1" hidden="1">
      <c r="A30" s="59" t="s">
        <v>1</v>
      </c>
      <c r="B30" s="60" t="s">
        <v>20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61"/>
      <c r="O30" s="52"/>
      <c r="P30" s="62"/>
      <c r="Q30" s="3"/>
    </row>
    <row r="31" spans="1:16" s="6" customFormat="1" ht="22.5" customHeight="1" hidden="1">
      <c r="A31" s="59" t="s">
        <v>4</v>
      </c>
      <c r="B31" s="60" t="s">
        <v>21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1"/>
      <c r="O31" s="52"/>
      <c r="P31" s="62"/>
    </row>
    <row r="32" spans="1:17" s="3" customFormat="1" ht="20.25" customHeight="1">
      <c r="A32" s="21" t="s">
        <v>1</v>
      </c>
      <c r="B32" s="91" t="s">
        <v>18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55"/>
      <c r="O32" s="63"/>
      <c r="P32" s="64"/>
      <c r="Q32" s="6"/>
    </row>
    <row r="33" spans="1:17" s="2" customFormat="1" ht="15" customHeight="1">
      <c r="A33" s="41" t="s">
        <v>44</v>
      </c>
      <c r="B33" s="65" t="s">
        <v>55</v>
      </c>
      <c r="C33" s="66">
        <v>52.4</v>
      </c>
      <c r="D33" s="66">
        <v>54.9</v>
      </c>
      <c r="E33" s="67">
        <f aca="true" t="shared" si="6" ref="E33:P33">E10/E29*100</f>
        <v>54.836369193154034</v>
      </c>
      <c r="F33" s="67">
        <f t="shared" si="6"/>
        <v>57.257776135855686</v>
      </c>
      <c r="G33" s="67">
        <f t="shared" si="6"/>
        <v>47.27270393929249</v>
      </c>
      <c r="H33" s="67">
        <f t="shared" si="6"/>
        <v>37.74372294372294</v>
      </c>
      <c r="I33" s="67">
        <f t="shared" si="6"/>
        <v>28.79</v>
      </c>
      <c r="J33" s="67">
        <f t="shared" si="6"/>
        <v>20.394909090909092</v>
      </c>
      <c r="K33" s="67">
        <f t="shared" si="6"/>
        <v>13.514635108481263</v>
      </c>
      <c r="L33" s="67">
        <f t="shared" si="6"/>
        <v>8.785100286532952</v>
      </c>
      <c r="M33" s="67">
        <f t="shared" si="6"/>
        <v>5.117701575532901</v>
      </c>
      <c r="N33" s="67">
        <f t="shared" si="6"/>
        <v>2.6216216216216215</v>
      </c>
      <c r="O33" s="67">
        <f t="shared" si="6"/>
        <v>0.4811898512685914</v>
      </c>
      <c r="P33" s="67">
        <f t="shared" si="6"/>
        <v>0</v>
      </c>
      <c r="Q33" s="3"/>
    </row>
    <row r="34" spans="1:16" s="2" customFormat="1" ht="24" customHeight="1">
      <c r="A34" s="41" t="s">
        <v>45</v>
      </c>
      <c r="B34" s="76" t="s">
        <v>54</v>
      </c>
      <c r="C34" s="66">
        <v>52.4</v>
      </c>
      <c r="D34" s="66">
        <v>54.9</v>
      </c>
      <c r="E34" s="66">
        <v>54.8</v>
      </c>
      <c r="F34" s="66">
        <v>57.3</v>
      </c>
      <c r="G34" s="66">
        <v>47.3</v>
      </c>
      <c r="H34" s="66">
        <v>37.7</v>
      </c>
      <c r="I34" s="66">
        <v>28.8</v>
      </c>
      <c r="J34" s="66">
        <v>20.4</v>
      </c>
      <c r="K34" s="66">
        <v>13.5</v>
      </c>
      <c r="L34" s="66">
        <v>8.8</v>
      </c>
      <c r="M34" s="66">
        <v>5.1</v>
      </c>
      <c r="N34" s="66">
        <v>2.6</v>
      </c>
      <c r="O34" s="70">
        <v>0.8</v>
      </c>
      <c r="P34" s="69">
        <v>0</v>
      </c>
    </row>
    <row r="35" spans="1:16" s="2" customFormat="1" ht="15" customHeight="1">
      <c r="A35" s="41" t="s">
        <v>46</v>
      </c>
      <c r="B35" s="65" t="s">
        <v>56</v>
      </c>
      <c r="C35" s="66">
        <v>5.5</v>
      </c>
      <c r="D35" s="66">
        <v>7.7</v>
      </c>
      <c r="E35" s="67">
        <f aca="true" t="shared" si="7" ref="E35:P35">E22/E29*100</f>
        <v>7.9221124694376535</v>
      </c>
      <c r="F35" s="67">
        <f t="shared" si="7"/>
        <v>8.795287804967376</v>
      </c>
      <c r="G35" s="67">
        <f t="shared" si="7"/>
        <v>10.98328311572369</v>
      </c>
      <c r="H35" s="67">
        <f t="shared" si="7"/>
        <v>10.266093073593073</v>
      </c>
      <c r="I35" s="67">
        <f t="shared" si="7"/>
        <v>9.524285714285714</v>
      </c>
      <c r="J35" s="67">
        <f t="shared" si="7"/>
        <v>8.603151515151515</v>
      </c>
      <c r="K35" s="67">
        <f t="shared" si="7"/>
        <v>7.383747534516766</v>
      </c>
      <c r="L35" s="67">
        <f t="shared" si="7"/>
        <v>4.991251193887297</v>
      </c>
      <c r="M35" s="67">
        <f t="shared" si="7"/>
        <v>3.8887859128822986</v>
      </c>
      <c r="N35" s="67">
        <f t="shared" si="7"/>
        <v>2.7135135135135133</v>
      </c>
      <c r="O35" s="68">
        <f t="shared" si="7"/>
        <v>2.239720034995625</v>
      </c>
      <c r="P35" s="69">
        <f t="shared" si="7"/>
        <v>0.5641025641025641</v>
      </c>
    </row>
    <row r="36" spans="1:16" s="2" customFormat="1" ht="25.5" customHeight="1" thickBot="1">
      <c r="A36" s="71" t="s">
        <v>47</v>
      </c>
      <c r="B36" s="72" t="s">
        <v>57</v>
      </c>
      <c r="C36" s="73">
        <v>5.3</v>
      </c>
      <c r="D36" s="73">
        <v>7.7</v>
      </c>
      <c r="E36" s="73">
        <v>7.9</v>
      </c>
      <c r="F36" s="73">
        <v>8.8</v>
      </c>
      <c r="G36" s="73">
        <v>11</v>
      </c>
      <c r="H36" s="73">
        <v>10.3</v>
      </c>
      <c r="I36" s="73">
        <v>9.5</v>
      </c>
      <c r="J36" s="73">
        <v>8.6</v>
      </c>
      <c r="K36" s="73">
        <v>7.4</v>
      </c>
      <c r="L36" s="73">
        <v>5</v>
      </c>
      <c r="M36" s="73">
        <v>3.9</v>
      </c>
      <c r="N36" s="73">
        <v>2.7</v>
      </c>
      <c r="O36" s="74">
        <v>2.2</v>
      </c>
      <c r="P36" s="75">
        <v>0.6</v>
      </c>
    </row>
    <row r="37" spans="2:17" ht="12.75">
      <c r="B37" s="16"/>
      <c r="Q37" s="2"/>
    </row>
    <row r="38" spans="1:16" ht="1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12"/>
      <c r="P38" s="12"/>
    </row>
    <row r="39" spans="1:16" ht="409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11"/>
      <c r="P39" s="11"/>
    </row>
    <row r="40" spans="1:4" ht="12.75">
      <c r="A40" s="88"/>
      <c r="B40" s="88"/>
      <c r="C40" s="88"/>
      <c r="D40" s="88"/>
    </row>
    <row r="41" spans="1:4" ht="12.75">
      <c r="A41" s="88"/>
      <c r="B41" s="88"/>
      <c r="C41" s="88"/>
      <c r="D41" s="88"/>
    </row>
    <row r="42" spans="1:4" ht="12.75">
      <c r="A42" s="88"/>
      <c r="B42" s="88"/>
      <c r="C42" s="88"/>
      <c r="D42" s="88"/>
    </row>
    <row r="43" spans="1:4" ht="12.75">
      <c r="A43" s="88"/>
      <c r="B43" s="88"/>
      <c r="C43" s="88"/>
      <c r="D43" s="88"/>
    </row>
    <row r="44" spans="1:4" ht="12.75">
      <c r="A44" s="88"/>
      <c r="B44" s="88"/>
      <c r="C44" s="88"/>
      <c r="D44" s="88"/>
    </row>
    <row r="45" spans="1:4" ht="12.75">
      <c r="A45" s="88"/>
      <c r="B45" s="88"/>
      <c r="C45" s="88"/>
      <c r="D45" s="88"/>
    </row>
    <row r="46" ht="12.75">
      <c r="B46" s="8"/>
    </row>
  </sheetData>
  <sheetProtection/>
  <mergeCells count="22">
    <mergeCell ref="A42:B42"/>
    <mergeCell ref="A43:B43"/>
    <mergeCell ref="B9:B10"/>
    <mergeCell ref="A39:N39"/>
    <mergeCell ref="B32:M32"/>
    <mergeCell ref="A38:N38"/>
    <mergeCell ref="A44:B44"/>
    <mergeCell ref="A45:B45"/>
    <mergeCell ref="C40:D40"/>
    <mergeCell ref="C41:D41"/>
    <mergeCell ref="C42:D42"/>
    <mergeCell ref="C43:D43"/>
    <mergeCell ref="C44:D44"/>
    <mergeCell ref="C45:D45"/>
    <mergeCell ref="A40:B40"/>
    <mergeCell ref="A41:B41"/>
    <mergeCell ref="N3:P3"/>
    <mergeCell ref="A4:M4"/>
    <mergeCell ref="A6:A7"/>
    <mergeCell ref="B6:B7"/>
    <mergeCell ref="C6:C7"/>
    <mergeCell ref="D6:M6"/>
  </mergeCells>
  <printOptions horizontalCentered="1" verticalCentered="1"/>
  <pageMargins left="0.25" right="0.25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w Lubiczu</cp:lastModifiedBy>
  <cp:lastPrinted>2009-12-22T12:58:27Z</cp:lastPrinted>
  <dcterms:created xsi:type="dcterms:W3CDTF">1998-12-09T13:02:10Z</dcterms:created>
  <dcterms:modified xsi:type="dcterms:W3CDTF">2009-12-30T11:46:34Z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