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I kw. 2009r." sheetId="1" r:id="rId1"/>
  </sheets>
  <definedNames>
    <definedName name="_xlnm.Print_Area" localSheetId="0">'II kw. 2009r.'!$A$4:$O$143</definedName>
    <definedName name="_xlnm.Print_Titles" localSheetId="0">'II kw. 2009r.'!$4:$11</definedName>
  </definedNames>
  <calcPr fullCalcOnLoad="1"/>
</workbook>
</file>

<file path=xl/sharedStrings.xml><?xml version="1.0" encoding="utf-8"?>
<sst xmlns="http://schemas.openxmlformats.org/spreadsheetml/2006/main" count="493" uniqueCount="164">
  <si>
    <t>działu</t>
  </si>
  <si>
    <t>Symbol</t>
  </si>
  <si>
    <t>Nazwa</t>
  </si>
  <si>
    <t>§</t>
  </si>
  <si>
    <t>plan roczny</t>
  </si>
  <si>
    <t xml:space="preserve">otrzymane </t>
  </si>
  <si>
    <t>%</t>
  </si>
  <si>
    <t>innych jst</t>
  </si>
  <si>
    <t>Rb 28 S</t>
  </si>
  <si>
    <t>sprawozd. wg</t>
  </si>
  <si>
    <t xml:space="preserve">dotacja </t>
  </si>
  <si>
    <t>celowa z</t>
  </si>
  <si>
    <t>budżetu</t>
  </si>
  <si>
    <t>państwa</t>
  </si>
  <si>
    <t xml:space="preserve">dotacje </t>
  </si>
  <si>
    <t>celowe z</t>
  </si>
  <si>
    <t>dochody</t>
  </si>
  <si>
    <t>własne</t>
  </si>
  <si>
    <t>i pozostałe</t>
  </si>
  <si>
    <t>źródła</t>
  </si>
  <si>
    <t>Rozdział</t>
  </si>
  <si>
    <t>DOTACJE CELOWE Z BUDŻETU PAŃSTWA</t>
  </si>
  <si>
    <t>WYDATKI</t>
  </si>
  <si>
    <t>A. Dotacje celowe na zadania zlecone</t>
  </si>
  <si>
    <t>B. Dotacje celowe na zadnia własne</t>
  </si>
  <si>
    <t>Kwota</t>
  </si>
  <si>
    <t>w okresie</t>
  </si>
  <si>
    <t>750</t>
  </si>
  <si>
    <t>razem wydatki:</t>
  </si>
  <si>
    <t xml:space="preserve">Zasiłki i pomoc w naturze </t>
  </si>
  <si>
    <t>x</t>
  </si>
  <si>
    <t>Razem zadania zlecone:</t>
  </si>
  <si>
    <t>OGÓŁEM:</t>
  </si>
  <si>
    <t>C. Dotacje celowe realizow. na podst.porozumień</t>
  </si>
  <si>
    <t>Zad.adm. rządowej-Urząd Wojewódzki</t>
  </si>
  <si>
    <t>(w zł)</t>
  </si>
  <si>
    <t xml:space="preserve">w okresie </t>
  </si>
  <si>
    <t>sprawozd.</t>
  </si>
  <si>
    <t>otrzymane</t>
  </si>
  <si>
    <t>z innych</t>
  </si>
  <si>
    <t>jst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</si>
  <si>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</si>
  <si>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</si>
  <si>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</si>
  <si>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</si>
  <si>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</si>
  <si>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</si>
  <si>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</si>
  <si>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</si>
  <si>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</si>
  <si>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</si>
  <si>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Niewykorzy-</t>
  </si>
  <si>
    <t xml:space="preserve">stana kwota </t>
  </si>
  <si>
    <t xml:space="preserve">dotacji z </t>
  </si>
  <si>
    <t>budżetu p.</t>
  </si>
  <si>
    <t>(7-12)</t>
  </si>
  <si>
    <t>852</t>
  </si>
  <si>
    <t>Składki na ubezp. zdrowotne opłacane</t>
  </si>
  <si>
    <t>L.P.</t>
  </si>
  <si>
    <t>12</t>
  </si>
  <si>
    <t>Razem zadania własne:</t>
  </si>
  <si>
    <t>854</t>
  </si>
  <si>
    <t>z ubezpieczenia społecznego</t>
  </si>
  <si>
    <t>za osoby pobierające niektóre świadcz.</t>
  </si>
  <si>
    <t xml:space="preserve"> z pomocy społecznej oraz niektóre</t>
  </si>
  <si>
    <t>świadczenia rodzinne</t>
  </si>
  <si>
    <t>oraz składki na ubezpieczenia</t>
  </si>
  <si>
    <t>emerytalne i  rentowe</t>
  </si>
  <si>
    <t>Ośrodki pomocy społecznej</t>
  </si>
  <si>
    <t>Pomoc materialna dla uczniów</t>
  </si>
  <si>
    <t xml:space="preserve">Pozostała działalność  </t>
  </si>
  <si>
    <t>3110</t>
  </si>
  <si>
    <t>4040</t>
  </si>
  <si>
    <t>85214</t>
  </si>
  <si>
    <t>emerytalne i rentowe</t>
  </si>
  <si>
    <t xml:space="preserve">oraz składki na ubezpieczenia </t>
  </si>
  <si>
    <t>801</t>
  </si>
  <si>
    <t>Pozostała działalność</t>
  </si>
  <si>
    <t>(7:6)</t>
  </si>
  <si>
    <t>4170</t>
  </si>
  <si>
    <t>4300</t>
  </si>
  <si>
    <t>4430</t>
  </si>
  <si>
    <t>4210</t>
  </si>
  <si>
    <t>3020</t>
  </si>
  <si>
    <t>4350</t>
  </si>
  <si>
    <t>4410</t>
  </si>
  <si>
    <t>010</t>
  </si>
  <si>
    <t>80101</t>
  </si>
  <si>
    <t>01095</t>
  </si>
  <si>
    <t>4010</t>
  </si>
  <si>
    <t>4110</t>
  </si>
  <si>
    <t>4120</t>
  </si>
  <si>
    <t>4740</t>
  </si>
  <si>
    <t>4370</t>
  </si>
  <si>
    <t>4700</t>
  </si>
  <si>
    <t>4750</t>
  </si>
  <si>
    <t>(sfin.zwrotu części pod.akcyz.zawart.</t>
  </si>
  <si>
    <t xml:space="preserve">w cenie oleju napęd.oraz pokrycie  </t>
  </si>
  <si>
    <t>kosztow postęp.w spr. jego zwrotu)</t>
  </si>
  <si>
    <t>(dofinansowanie programu "Pomoc państwa</t>
  </si>
  <si>
    <t>w zakresie dożywiania")</t>
  </si>
  <si>
    <t>Świadczenia rodzinne, zaliczka aliment. oraz składki</t>
  </si>
  <si>
    <t>oraz skł.na ubezp.emerytalne i rentowe</t>
  </si>
  <si>
    <t>4130</t>
  </si>
  <si>
    <t>4240</t>
  </si>
  <si>
    <t>4360</t>
  </si>
  <si>
    <t>3240</t>
  </si>
  <si>
    <r>
      <t xml:space="preserve">Źródła finansowania wydatków </t>
    </r>
    <r>
      <rPr>
        <vertAlign val="superscript"/>
        <sz val="8"/>
        <rFont val="Arial CE"/>
        <family val="2"/>
      </rPr>
      <t>1)</t>
    </r>
  </si>
  <si>
    <t>4440</t>
  </si>
  <si>
    <r>
      <t xml:space="preserve">1) </t>
    </r>
    <r>
      <rPr>
        <sz val="8"/>
        <rFont val="Arial CE"/>
        <family val="2"/>
      </rPr>
      <t>wykazywać jedynie w odniesieniu do łącznych kwot wydatków w poszczególnych rozdziałach ( bez rozbicia w paragrafach )</t>
    </r>
  </si>
  <si>
    <t>4560</t>
  </si>
  <si>
    <t>4610</t>
  </si>
  <si>
    <t>3.</t>
  </si>
  <si>
    <t>751</t>
  </si>
  <si>
    <t xml:space="preserve">(prowadzenie i aktualizacja stałego </t>
  </si>
  <si>
    <t>rejestru wyborców)</t>
  </si>
  <si>
    <t>853</t>
  </si>
  <si>
    <t xml:space="preserve">Pozostała działalność </t>
  </si>
  <si>
    <t>926</t>
  </si>
  <si>
    <t xml:space="preserve"> i zintegrowani w Gminie Lubicz" w ramach</t>
  </si>
  <si>
    <t>POKL współfin.ze śr. EFS)</t>
  </si>
  <si>
    <t>POKL wkład krajowy)</t>
  </si>
  <si>
    <t>4018</t>
  </si>
  <si>
    <t>4019</t>
  </si>
  <si>
    <t>4118</t>
  </si>
  <si>
    <t>4119</t>
  </si>
  <si>
    <t>4128</t>
  </si>
  <si>
    <t>4129</t>
  </si>
  <si>
    <t>4448</t>
  </si>
  <si>
    <t>4449</t>
  </si>
  <si>
    <t>7.</t>
  </si>
  <si>
    <t>8.</t>
  </si>
  <si>
    <t>4.</t>
  </si>
  <si>
    <t>5.</t>
  </si>
  <si>
    <t>6.</t>
  </si>
  <si>
    <t>1.</t>
  </si>
  <si>
    <t>2.</t>
  </si>
  <si>
    <t>w Grębocinie)</t>
  </si>
  <si>
    <t>Urzędy naczelnych org. władzy państw.</t>
  </si>
  <si>
    <t>kontroli i ochrony prawa</t>
  </si>
  <si>
    <t>Wybory do Parlamentu Europejskiego</t>
  </si>
  <si>
    <t>3030</t>
  </si>
  <si>
    <t>Szkoły podstawowe</t>
  </si>
  <si>
    <t>(dot.z FRKF na dofin.bud.sali gimnast.</t>
  </si>
  <si>
    <t>4270</t>
  </si>
  <si>
    <t>4280</t>
  </si>
  <si>
    <t>(dofinansowanie projektu "Aktywni</t>
  </si>
  <si>
    <t>4048</t>
  </si>
  <si>
    <t>4049</t>
  </si>
  <si>
    <t>4178</t>
  </si>
  <si>
    <t>4179</t>
  </si>
  <si>
    <t>4218</t>
  </si>
  <si>
    <t>4219</t>
  </si>
  <si>
    <t>4308</t>
  </si>
  <si>
    <t>4309</t>
  </si>
  <si>
    <t>(stypendia)</t>
  </si>
  <si>
    <t xml:space="preserve">Państwowy Fundusz Rehab.Osób </t>
  </si>
  <si>
    <t>Niepełnosprawnych</t>
  </si>
  <si>
    <t>(obsługa programu PFRON "Uczeń na wsi")</t>
  </si>
  <si>
    <t>(dofin.zajęć sportowo-rekracyjnych</t>
  </si>
  <si>
    <t>ze śr. Funduszu Zajęć Sportowo-Rekreac.</t>
  </si>
  <si>
    <t>dla Uczniów)</t>
  </si>
  <si>
    <t>4400</t>
  </si>
  <si>
    <t xml:space="preserve">  V.   Zadania zlecone gmin oraz dofinansowane dotacjami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</si>
</sst>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  <numFmt numFmtId="168" formatCode="#,##0\ _z_ł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vertAlign val="superscript"/>
      <sz val="8"/>
      <name val="Arial CE"/>
      <family val="2"/>
    </font>
    <font>
      <sz val="8"/>
      <name val="Times New Roman"/>
      <family val="1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41" fontId="6" fillId="0" borderId="0" xfId="0" applyNumberFormat="1" applyFont="1" applyFill="1" applyAlignment="1">
      <alignment horizontal="center"/>
    </xf>
    <xf numFmtId="41" fontId="6" fillId="0" borderId="2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 horizontal="center"/>
    </xf>
    <xf numFmtId="41" fontId="6" fillId="0" borderId="4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6" fillId="0" borderId="5" xfId="0" applyNumberFormat="1" applyFont="1" applyFill="1" applyBorder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6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43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1" fontId="6" fillId="0" borderId="7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3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1" fontId="6" fillId="0" borderId="1" xfId="15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49" fontId="7" fillId="0" borderId="5" xfId="0" applyNumberFormat="1" applyFont="1" applyFill="1" applyBorder="1" applyAlignment="1">
      <alignment horizontal="center"/>
    </xf>
    <xf numFmtId="43" fontId="6" fillId="2" borderId="6" xfId="0" applyNumberFormat="1" applyFont="1" applyFill="1" applyBorder="1" applyAlignment="1">
      <alignment horizontal="center"/>
    </xf>
    <xf numFmtId="41" fontId="6" fillId="2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3" fontId="6" fillId="0" borderId="3" xfId="0" applyNumberFormat="1" applyFont="1" applyFill="1" applyBorder="1" applyAlignment="1">
      <alignment horizontal="center"/>
    </xf>
    <xf numFmtId="41" fontId="6" fillId="2" borderId="2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1" fontId="6" fillId="2" borderId="4" xfId="0" applyNumberFormat="1" applyFont="1" applyFill="1" applyBorder="1" applyAlignment="1">
      <alignment horizontal="center"/>
    </xf>
    <xf numFmtId="41" fontId="6" fillId="2" borderId="2" xfId="0" applyNumberFormat="1" applyFont="1" applyFill="1" applyBorder="1" applyAlignment="1">
      <alignment/>
    </xf>
    <xf numFmtId="41" fontId="6" fillId="2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1" fontId="6" fillId="0" borderId="11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3" fontId="6" fillId="0" borderId="1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1" fontId="3" fillId="0" borderId="15" xfId="0" applyNumberFormat="1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/>
    </xf>
    <xf numFmtId="41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 wrapText="1"/>
    </xf>
    <xf numFmtId="43" fontId="3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1" fontId="3" fillId="0" borderId="3" xfId="0" applyNumberFormat="1" applyFont="1" applyFill="1" applyBorder="1" applyAlignment="1">
      <alignment horizontal="center" wrapText="1"/>
    </xf>
    <xf numFmtId="43" fontId="3" fillId="0" borderId="3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1" fontId="3" fillId="0" borderId="10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6" fillId="0" borderId="7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/>
    </xf>
    <xf numFmtId="43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/>
    </xf>
    <xf numFmtId="41" fontId="3" fillId="0" borderId="0" xfId="15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43" fontId="6" fillId="0" borderId="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15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1" fontId="6" fillId="2" borderId="6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1" fontId="6" fillId="2" borderId="5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/>
    </xf>
    <xf numFmtId="41" fontId="3" fillId="0" borderId="7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41" fontId="3" fillId="0" borderId="9" xfId="0" applyNumberFormat="1" applyFont="1" applyFill="1" applyBorder="1" applyAlignment="1">
      <alignment horizontal="center"/>
    </xf>
    <xf numFmtId="41" fontId="3" fillId="0" borderId="1" xfId="15" applyNumberFormat="1" applyFont="1" applyFill="1" applyBorder="1" applyAlignment="1">
      <alignment horizontal="center"/>
    </xf>
    <xf numFmtId="41" fontId="3" fillId="0" borderId="3" xfId="15" applyNumberFormat="1" applyFont="1" applyFill="1" applyBorder="1" applyAlignment="1">
      <alignment horizontal="center"/>
    </xf>
    <xf numFmtId="43" fontId="3" fillId="0" borderId="6" xfId="0" applyNumberFormat="1" applyFont="1" applyFill="1" applyBorder="1" applyAlignment="1">
      <alignment/>
    </xf>
    <xf numFmtId="41" fontId="3" fillId="0" borderId="6" xfId="15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/>
    </xf>
    <xf numFmtId="43" fontId="3" fillId="0" borderId="1" xfId="0" applyNumberFormat="1" applyFont="1" applyFill="1" applyBorder="1" applyAlignment="1">
      <alignment horizontal="center"/>
    </xf>
    <xf numFmtId="41" fontId="3" fillId="0" borderId="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/>
    </xf>
    <xf numFmtId="41" fontId="4" fillId="0" borderId="6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/>
    </xf>
    <xf numFmtId="41" fontId="3" fillId="0" borderId="2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43" fontId="3" fillId="0" borderId="4" xfId="0" applyNumberFormat="1" applyFont="1" applyFill="1" applyBorder="1" applyAlignment="1">
      <alignment/>
    </xf>
    <xf numFmtId="43" fontId="3" fillId="0" borderId="2" xfId="0" applyNumberFormat="1" applyFont="1" applyFill="1" applyBorder="1" applyAlignment="1">
      <alignment/>
    </xf>
    <xf numFmtId="41" fontId="3" fillId="0" borderId="5" xfId="15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/>
    </xf>
    <xf numFmtId="43" fontId="3" fillId="0" borderId="8" xfId="0" applyNumberFormat="1" applyFont="1" applyFill="1" applyBorder="1" applyAlignment="1">
      <alignment/>
    </xf>
    <xf numFmtId="43" fontId="3" fillId="0" borderId="9" xfId="0" applyNumberFormat="1" applyFont="1" applyFill="1" applyBorder="1" applyAlignment="1">
      <alignment/>
    </xf>
    <xf numFmtId="43" fontId="3" fillId="0" borderId="7" xfId="0" applyNumberFormat="1" applyFont="1" applyFill="1" applyBorder="1" applyAlignment="1">
      <alignment/>
    </xf>
    <xf numFmtId="43" fontId="3" fillId="0" borderId="3" xfId="0" applyNumberFormat="1" applyFont="1" applyFill="1" applyBorder="1" applyAlignment="1">
      <alignment/>
    </xf>
    <xf numFmtId="43" fontId="3" fillId="0" borderId="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1" fontId="4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1" fontId="4" fillId="2" borderId="15" xfId="15" applyNumberFormat="1" applyFont="1" applyFill="1" applyBorder="1" applyAlignment="1">
      <alignment horizontal="center"/>
    </xf>
    <xf numFmtId="41" fontId="4" fillId="2" borderId="10" xfId="15" applyNumberFormat="1" applyFont="1" applyFill="1" applyBorder="1" applyAlignment="1">
      <alignment horizontal="center"/>
    </xf>
    <xf numFmtId="43" fontId="4" fillId="2" borderId="6" xfId="0" applyNumberFormat="1" applyFont="1" applyFill="1" applyBorder="1" applyAlignment="1">
      <alignment horizontal="center"/>
    </xf>
    <xf numFmtId="49" fontId="4" fillId="2" borderId="15" xfId="15" applyNumberFormat="1" applyFont="1" applyFill="1" applyBorder="1" applyAlignment="1">
      <alignment horizontal="center"/>
    </xf>
    <xf numFmtId="41" fontId="4" fillId="2" borderId="15" xfId="15" applyNumberFormat="1" applyFont="1" applyFill="1" applyBorder="1" applyAlignment="1">
      <alignment/>
    </xf>
    <xf numFmtId="41" fontId="4" fillId="2" borderId="6" xfId="15" applyNumberFormat="1" applyFont="1" applyFill="1" applyBorder="1" applyAlignment="1">
      <alignment horizontal="center"/>
    </xf>
    <xf numFmtId="41" fontId="4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left"/>
    </xf>
    <xf numFmtId="43" fontId="3" fillId="0" borderId="9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1" fontId="3" fillId="0" borderId="8" xfId="0" applyNumberFormat="1" applyFont="1" applyFill="1" applyBorder="1" applyAlignment="1">
      <alignment horizontal="left"/>
    </xf>
    <xf numFmtId="41" fontId="3" fillId="0" borderId="9" xfId="0" applyNumberFormat="1" applyFont="1" applyFill="1" applyBorder="1" applyAlignment="1">
      <alignment horizontal="left"/>
    </xf>
    <xf numFmtId="43" fontId="3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3"/>
  <sheetViews>
    <sheetView tabSelected="1" workbookViewId="0" topLeftCell="A1">
      <pane ySplit="11" topLeftCell="BM25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1" max="1" width="4.625" style="5" customWidth="1"/>
    <col min="2" max="2" width="5.375" style="6" customWidth="1"/>
    <col min="3" max="3" width="6.00390625" style="5" customWidth="1"/>
    <col min="4" max="4" width="28.125" style="7" customWidth="1"/>
    <col min="5" max="5" width="4.875" style="5" customWidth="1"/>
    <col min="6" max="6" width="11.00390625" style="11" customWidth="1"/>
    <col min="7" max="7" width="10.875" style="11" customWidth="1"/>
    <col min="8" max="8" width="8.625" style="22" customWidth="1"/>
    <col min="9" max="9" width="6.75390625" style="11" customWidth="1"/>
    <col min="10" max="10" width="8.00390625" style="23" customWidth="1"/>
    <col min="11" max="11" width="12.25390625" style="24" customWidth="1"/>
    <col min="12" max="12" width="10.75390625" style="25" customWidth="1"/>
    <col min="13" max="13" width="9.25390625" style="24" customWidth="1"/>
    <col min="14" max="14" width="10.625" style="24" customWidth="1"/>
    <col min="15" max="15" width="10.375" style="24" customWidth="1"/>
    <col min="16" max="16384" width="9.125" style="7" customWidth="1"/>
  </cols>
  <sheetData>
    <row r="2" spans="4:12" ht="15.75">
      <c r="D2" s="153"/>
      <c r="E2" s="154"/>
      <c r="F2" s="155"/>
      <c r="G2" s="155" t="s">
        <v>163</v>
      </c>
      <c r="H2" s="156"/>
      <c r="I2" s="155"/>
      <c r="J2" s="157"/>
      <c r="K2" s="155"/>
      <c r="L2" s="158"/>
    </row>
    <row r="3" spans="4:12" ht="15.75">
      <c r="D3" s="153"/>
      <c r="E3" s="154"/>
      <c r="F3" s="155"/>
      <c r="G3" s="155"/>
      <c r="H3" s="156"/>
      <c r="I3" s="155"/>
      <c r="J3" s="157"/>
      <c r="K3" s="155"/>
      <c r="L3" s="158"/>
    </row>
    <row r="4" spans="1:15" ht="11.25">
      <c r="A4" s="60"/>
      <c r="B4" s="23"/>
      <c r="C4" s="60"/>
      <c r="D4" s="61"/>
      <c r="E4" s="60"/>
      <c r="O4" s="73" t="s">
        <v>35</v>
      </c>
    </row>
    <row r="5" spans="1:15" ht="11.25">
      <c r="A5" s="74" t="s">
        <v>58</v>
      </c>
      <c r="B5" s="75" t="s">
        <v>1</v>
      </c>
      <c r="C5" s="238" t="s">
        <v>20</v>
      </c>
      <c r="D5" s="239"/>
      <c r="E5" s="238" t="s">
        <v>21</v>
      </c>
      <c r="F5" s="240"/>
      <c r="G5" s="240"/>
      <c r="H5" s="240"/>
      <c r="I5" s="239"/>
      <c r="J5" s="238" t="s">
        <v>22</v>
      </c>
      <c r="K5" s="239"/>
      <c r="L5" s="235" t="s">
        <v>107</v>
      </c>
      <c r="M5" s="236"/>
      <c r="N5" s="237"/>
      <c r="O5" s="76" t="s">
        <v>51</v>
      </c>
    </row>
    <row r="6" spans="1:15" ht="11.25">
      <c r="A6" s="77"/>
      <c r="B6" s="78" t="s">
        <v>0</v>
      </c>
      <c r="C6" s="79"/>
      <c r="D6" s="80"/>
      <c r="E6" s="79"/>
      <c r="F6" s="81"/>
      <c r="G6" s="81"/>
      <c r="H6" s="82"/>
      <c r="I6" s="83"/>
      <c r="J6" s="84"/>
      <c r="K6" s="85"/>
      <c r="L6" s="86"/>
      <c r="M6" s="81"/>
      <c r="N6" s="83"/>
      <c r="O6" s="87" t="s">
        <v>52</v>
      </c>
    </row>
    <row r="7" spans="1:15" ht="10.5" customHeight="1">
      <c r="A7" s="77"/>
      <c r="B7" s="88"/>
      <c r="C7" s="89" t="s">
        <v>1</v>
      </c>
      <c r="D7" s="89" t="s">
        <v>2</v>
      </c>
      <c r="E7" s="90" t="s">
        <v>3</v>
      </c>
      <c r="F7" s="76" t="s">
        <v>4</v>
      </c>
      <c r="G7" s="91" t="s">
        <v>5</v>
      </c>
      <c r="H7" s="92" t="s">
        <v>6</v>
      </c>
      <c r="I7" s="91" t="s">
        <v>38</v>
      </c>
      <c r="J7" s="93" t="s">
        <v>3</v>
      </c>
      <c r="K7" s="94" t="s">
        <v>25</v>
      </c>
      <c r="L7" s="76" t="s">
        <v>10</v>
      </c>
      <c r="M7" s="76" t="s">
        <v>14</v>
      </c>
      <c r="N7" s="76" t="s">
        <v>16</v>
      </c>
      <c r="O7" s="87" t="s">
        <v>53</v>
      </c>
    </row>
    <row r="8" spans="1:15" ht="12.75" customHeight="1">
      <c r="A8" s="77"/>
      <c r="B8" s="88"/>
      <c r="C8" s="95"/>
      <c r="D8" s="96"/>
      <c r="E8" s="95"/>
      <c r="F8" s="87"/>
      <c r="G8" s="97" t="s">
        <v>36</v>
      </c>
      <c r="H8" s="98" t="s">
        <v>78</v>
      </c>
      <c r="I8" s="97" t="s">
        <v>39</v>
      </c>
      <c r="J8" s="88"/>
      <c r="K8" s="99" t="s">
        <v>26</v>
      </c>
      <c r="L8" s="87" t="s">
        <v>11</v>
      </c>
      <c r="M8" s="87" t="s">
        <v>15</v>
      </c>
      <c r="N8" s="87" t="s">
        <v>17</v>
      </c>
      <c r="O8" s="87" t="s">
        <v>54</v>
      </c>
    </row>
    <row r="9" spans="1:15" ht="11.25">
      <c r="A9" s="77"/>
      <c r="B9" s="88"/>
      <c r="C9" s="95"/>
      <c r="D9" s="96"/>
      <c r="E9" s="95"/>
      <c r="F9" s="87"/>
      <c r="G9" s="97" t="s">
        <v>37</v>
      </c>
      <c r="H9" s="98"/>
      <c r="I9" s="97" t="s">
        <v>40</v>
      </c>
      <c r="J9" s="88"/>
      <c r="K9" s="100" t="s">
        <v>9</v>
      </c>
      <c r="L9" s="87" t="s">
        <v>12</v>
      </c>
      <c r="M9" s="87" t="s">
        <v>7</v>
      </c>
      <c r="N9" s="87" t="s">
        <v>18</v>
      </c>
      <c r="O9" s="87" t="s">
        <v>55</v>
      </c>
    </row>
    <row r="10" spans="1:15" ht="11.25">
      <c r="A10" s="79"/>
      <c r="B10" s="101"/>
      <c r="C10" s="102"/>
      <c r="D10" s="103"/>
      <c r="E10" s="102"/>
      <c r="F10" s="104"/>
      <c r="G10" s="105"/>
      <c r="H10" s="106"/>
      <c r="I10" s="105"/>
      <c r="J10" s="101"/>
      <c r="K10" s="107" t="s">
        <v>8</v>
      </c>
      <c r="L10" s="104" t="s">
        <v>13</v>
      </c>
      <c r="M10" s="104"/>
      <c r="N10" s="104" t="s">
        <v>19</v>
      </c>
      <c r="O10" s="104"/>
    </row>
    <row r="11" spans="1:15" s="5" customFormat="1" ht="11.25">
      <c r="A11" s="102">
        <v>1</v>
      </c>
      <c r="B11" s="84" t="s">
        <v>41</v>
      </c>
      <c r="C11" s="108" t="s">
        <v>42</v>
      </c>
      <c r="D11" s="109" t="s">
        <v>43</v>
      </c>
      <c r="E11" s="108" t="s">
        <v>44</v>
      </c>
      <c r="F11" s="110" t="s">
        <v>45</v>
      </c>
      <c r="G11" s="111" t="s">
        <v>46</v>
      </c>
      <c r="H11" s="112" t="s">
        <v>47</v>
      </c>
      <c r="I11" s="111" t="s">
        <v>48</v>
      </c>
      <c r="J11" s="109" t="s">
        <v>49</v>
      </c>
      <c r="K11" s="108" t="s">
        <v>50</v>
      </c>
      <c r="L11" s="110" t="s">
        <v>59</v>
      </c>
      <c r="M11" s="113">
        <v>13</v>
      </c>
      <c r="N11" s="114">
        <v>14</v>
      </c>
      <c r="O11" s="113">
        <v>15</v>
      </c>
    </row>
    <row r="12" spans="1:15" ht="12.75" customHeight="1">
      <c r="A12" s="243" t="s">
        <v>23</v>
      </c>
      <c r="B12" s="244"/>
      <c r="C12" s="244"/>
      <c r="D12" s="245"/>
      <c r="E12" s="115"/>
      <c r="F12" s="63"/>
      <c r="G12" s="59"/>
      <c r="H12" s="58"/>
      <c r="I12" s="59"/>
      <c r="J12" s="64"/>
      <c r="K12" s="65"/>
      <c r="L12" s="66"/>
      <c r="M12" s="63"/>
      <c r="N12" s="67"/>
      <c r="O12" s="63"/>
    </row>
    <row r="13" spans="1:15" s="3" customFormat="1" ht="11.25">
      <c r="A13" s="116"/>
      <c r="B13" s="116"/>
      <c r="C13" s="116"/>
      <c r="D13" s="116"/>
      <c r="E13" s="116"/>
      <c r="F13" s="68"/>
      <c r="G13" s="14"/>
      <c r="H13" s="62"/>
      <c r="I13" s="14"/>
      <c r="J13" s="26"/>
      <c r="K13" s="14"/>
      <c r="L13" s="27"/>
      <c r="M13" s="14"/>
      <c r="N13" s="12"/>
      <c r="O13" s="69"/>
    </row>
    <row r="14" spans="1:15" s="3" customFormat="1" ht="11.25">
      <c r="A14" s="120" t="s">
        <v>135</v>
      </c>
      <c r="B14" s="118" t="s">
        <v>86</v>
      </c>
      <c r="C14" s="119" t="s">
        <v>88</v>
      </c>
      <c r="D14" s="117" t="s">
        <v>77</v>
      </c>
      <c r="E14" s="117">
        <v>2010</v>
      </c>
      <c r="F14" s="182">
        <v>111501</v>
      </c>
      <c r="G14" s="130">
        <v>111500</v>
      </c>
      <c r="H14" s="98">
        <f>G14/F14*100</f>
        <v>99.99910314705699</v>
      </c>
      <c r="I14" s="130"/>
      <c r="J14" s="118"/>
      <c r="K14" s="130"/>
      <c r="L14" s="87"/>
      <c r="M14" s="130"/>
      <c r="N14" s="87"/>
      <c r="O14" s="183"/>
    </row>
    <row r="15" spans="1:15" s="3" customFormat="1" ht="11.25">
      <c r="A15" s="117"/>
      <c r="B15" s="117"/>
      <c r="C15" s="117"/>
      <c r="D15" s="117" t="s">
        <v>96</v>
      </c>
      <c r="E15" s="117"/>
      <c r="F15" s="117"/>
      <c r="G15" s="183"/>
      <c r="H15" s="148"/>
      <c r="I15" s="184"/>
      <c r="J15" s="118" t="s">
        <v>80</v>
      </c>
      <c r="K15" s="130">
        <v>2186.27</v>
      </c>
      <c r="L15" s="87" t="s">
        <v>30</v>
      </c>
      <c r="M15" s="130" t="s">
        <v>30</v>
      </c>
      <c r="N15" s="87" t="s">
        <v>30</v>
      </c>
      <c r="O15" s="183" t="s">
        <v>30</v>
      </c>
    </row>
    <row r="16" spans="1:15" s="3" customFormat="1" ht="11.25">
      <c r="A16" s="117"/>
      <c r="B16" s="117"/>
      <c r="C16" s="117"/>
      <c r="D16" s="117" t="s">
        <v>97</v>
      </c>
      <c r="E16" s="117"/>
      <c r="F16" s="117"/>
      <c r="G16" s="183"/>
      <c r="H16" s="148"/>
      <c r="I16" s="184"/>
      <c r="J16" s="118" t="s">
        <v>81</v>
      </c>
      <c r="K16" s="130">
        <v>109313.86</v>
      </c>
      <c r="L16" s="87" t="s">
        <v>30</v>
      </c>
      <c r="M16" s="130" t="s">
        <v>30</v>
      </c>
      <c r="N16" s="87" t="s">
        <v>30</v>
      </c>
      <c r="O16" s="183" t="s">
        <v>30</v>
      </c>
    </row>
    <row r="17" spans="1:15" s="3" customFormat="1" ht="11.25">
      <c r="A17" s="117"/>
      <c r="B17" s="117"/>
      <c r="C17" s="117"/>
      <c r="D17" s="3" t="s">
        <v>98</v>
      </c>
      <c r="E17" s="117"/>
      <c r="F17" s="117"/>
      <c r="G17" s="183"/>
      <c r="H17" s="148"/>
      <c r="I17" s="184"/>
      <c r="J17" s="118"/>
      <c r="K17" s="130"/>
      <c r="L17" s="185"/>
      <c r="M17" s="130"/>
      <c r="N17" s="87"/>
      <c r="O17" s="183"/>
    </row>
    <row r="18" spans="1:15" s="3" customFormat="1" ht="11.25">
      <c r="A18" s="44"/>
      <c r="B18" s="44"/>
      <c r="C18" s="44"/>
      <c r="D18" s="44"/>
      <c r="E18" s="44"/>
      <c r="F18" s="186"/>
      <c r="G18" s="187"/>
      <c r="H18" s="241" t="s">
        <v>28</v>
      </c>
      <c r="I18" s="242"/>
      <c r="J18" s="111"/>
      <c r="K18" s="114">
        <f>SUM(K14:K17)</f>
        <v>111500.13</v>
      </c>
      <c r="L18" s="192">
        <v>111500.13</v>
      </c>
      <c r="M18" s="114">
        <v>0</v>
      </c>
      <c r="N18" s="113">
        <v>0</v>
      </c>
      <c r="O18" s="187">
        <v>0</v>
      </c>
    </row>
    <row r="19" spans="1:15" s="3" customFormat="1" ht="11.25">
      <c r="A19" s="42"/>
      <c r="B19" s="42"/>
      <c r="C19" s="42"/>
      <c r="D19" s="42"/>
      <c r="E19" s="42"/>
      <c r="F19" s="42"/>
      <c r="G19" s="30"/>
      <c r="H19" s="28"/>
      <c r="I19" s="17"/>
      <c r="J19" s="29"/>
      <c r="K19" s="15"/>
      <c r="L19" s="70"/>
      <c r="M19" s="15"/>
      <c r="N19" s="13"/>
      <c r="O19" s="30"/>
    </row>
    <row r="20" spans="1:15" s="3" customFormat="1" ht="11.25">
      <c r="A20" s="120" t="s">
        <v>136</v>
      </c>
      <c r="B20" s="118" t="s">
        <v>27</v>
      </c>
      <c r="C20" s="120">
        <v>75011</v>
      </c>
      <c r="D20" s="117" t="s">
        <v>34</v>
      </c>
      <c r="E20" s="120">
        <v>2010</v>
      </c>
      <c r="F20" s="87">
        <v>182600</v>
      </c>
      <c r="G20" s="183">
        <v>94108</v>
      </c>
      <c r="H20" s="148">
        <f>G20/F20*100</f>
        <v>51.53778751369112</v>
      </c>
      <c r="I20" s="184"/>
      <c r="J20" s="118" t="s">
        <v>89</v>
      </c>
      <c r="K20" s="130">
        <v>80452.93</v>
      </c>
      <c r="L20" s="87" t="s">
        <v>30</v>
      </c>
      <c r="M20" s="130" t="s">
        <v>30</v>
      </c>
      <c r="N20" s="87" t="s">
        <v>30</v>
      </c>
      <c r="O20" s="183" t="s">
        <v>30</v>
      </c>
    </row>
    <row r="21" spans="1:15" s="3" customFormat="1" ht="11.25">
      <c r="A21" s="39"/>
      <c r="B21" s="29"/>
      <c r="C21" s="39"/>
      <c r="D21" s="42"/>
      <c r="E21" s="39"/>
      <c r="F21" s="87"/>
      <c r="G21" s="183"/>
      <c r="H21" s="148"/>
      <c r="I21" s="184"/>
      <c r="J21" s="118" t="s">
        <v>90</v>
      </c>
      <c r="K21" s="130">
        <v>11754.09</v>
      </c>
      <c r="L21" s="87" t="s">
        <v>30</v>
      </c>
      <c r="M21" s="130" t="s">
        <v>30</v>
      </c>
      <c r="N21" s="87" t="s">
        <v>30</v>
      </c>
      <c r="O21" s="183" t="s">
        <v>30</v>
      </c>
    </row>
    <row r="22" spans="1:15" s="3" customFormat="1" ht="11.25">
      <c r="A22" s="39"/>
      <c r="B22" s="29"/>
      <c r="C22" s="39"/>
      <c r="D22" s="42"/>
      <c r="E22" s="39"/>
      <c r="F22" s="87"/>
      <c r="G22" s="183"/>
      <c r="H22" s="148"/>
      <c r="I22" s="184"/>
      <c r="J22" s="118" t="s">
        <v>91</v>
      </c>
      <c r="K22" s="130">
        <v>1900.98</v>
      </c>
      <c r="L22" s="87" t="s">
        <v>30</v>
      </c>
      <c r="M22" s="130" t="s">
        <v>30</v>
      </c>
      <c r="N22" s="87" t="s">
        <v>30</v>
      </c>
      <c r="O22" s="183" t="s">
        <v>30</v>
      </c>
    </row>
    <row r="23" spans="1:15" s="3" customFormat="1" ht="11.25">
      <c r="A23" s="38"/>
      <c r="B23" s="40"/>
      <c r="C23" s="38"/>
      <c r="D23" s="44"/>
      <c r="E23" s="38"/>
      <c r="F23" s="113"/>
      <c r="G23" s="113"/>
      <c r="H23" s="241" t="s">
        <v>28</v>
      </c>
      <c r="I23" s="242"/>
      <c r="J23" s="111"/>
      <c r="K23" s="113">
        <f>SUM(K20:K22)</f>
        <v>94107.99999999999</v>
      </c>
      <c r="L23" s="113">
        <v>94108</v>
      </c>
      <c r="M23" s="113">
        <v>0</v>
      </c>
      <c r="N23" s="113">
        <v>0</v>
      </c>
      <c r="O23" s="113">
        <f>G20-L23</f>
        <v>0</v>
      </c>
    </row>
    <row r="24" spans="1:15" s="3" customFormat="1" ht="11.25">
      <c r="A24" s="39"/>
      <c r="B24" s="29"/>
      <c r="C24" s="39"/>
      <c r="D24" s="42"/>
      <c r="E24" s="39"/>
      <c r="F24" s="13"/>
      <c r="G24" s="30"/>
      <c r="H24" s="28"/>
      <c r="I24" s="17"/>
      <c r="J24" s="29"/>
      <c r="K24" s="15"/>
      <c r="L24" s="13"/>
      <c r="M24" s="15"/>
      <c r="N24" s="13"/>
      <c r="O24" s="30"/>
    </row>
    <row r="25" spans="1:15" s="3" customFormat="1" ht="11.25">
      <c r="A25" s="95" t="s">
        <v>112</v>
      </c>
      <c r="B25" s="88" t="s">
        <v>113</v>
      </c>
      <c r="C25" s="95">
        <v>75101</v>
      </c>
      <c r="D25" s="96" t="s">
        <v>138</v>
      </c>
      <c r="E25" s="95">
        <v>2010</v>
      </c>
      <c r="F25" s="87">
        <v>2710</v>
      </c>
      <c r="G25" s="183">
        <v>1354</v>
      </c>
      <c r="H25" s="148">
        <f>G25/F25*100</f>
        <v>49.96309963099631</v>
      </c>
      <c r="I25" s="184"/>
      <c r="J25" s="118" t="s">
        <v>89</v>
      </c>
      <c r="K25" s="130">
        <v>565</v>
      </c>
      <c r="L25" s="87" t="s">
        <v>30</v>
      </c>
      <c r="M25" s="130" t="s">
        <v>30</v>
      </c>
      <c r="N25" s="87" t="s">
        <v>30</v>
      </c>
      <c r="O25" s="183" t="s">
        <v>30</v>
      </c>
    </row>
    <row r="26" spans="1:15" s="3" customFormat="1" ht="11.25">
      <c r="A26" s="161"/>
      <c r="B26" s="162"/>
      <c r="C26" s="95"/>
      <c r="D26" s="96" t="s">
        <v>139</v>
      </c>
      <c r="E26" s="95"/>
      <c r="F26" s="87"/>
      <c r="G26" s="183"/>
      <c r="H26" s="148"/>
      <c r="I26" s="184"/>
      <c r="J26" s="118" t="s">
        <v>90</v>
      </c>
      <c r="K26" s="130">
        <v>85.9</v>
      </c>
      <c r="L26" s="87" t="s">
        <v>30</v>
      </c>
      <c r="M26" s="130" t="s">
        <v>30</v>
      </c>
      <c r="N26" s="87" t="s">
        <v>30</v>
      </c>
      <c r="O26" s="183" t="s">
        <v>30</v>
      </c>
    </row>
    <row r="27" spans="1:15" s="3" customFormat="1" ht="11.25">
      <c r="A27" s="161"/>
      <c r="B27" s="162"/>
      <c r="C27" s="95"/>
      <c r="D27" s="96" t="s">
        <v>114</v>
      </c>
      <c r="E27" s="95"/>
      <c r="F27" s="87"/>
      <c r="G27" s="183"/>
      <c r="H27" s="148"/>
      <c r="I27" s="184"/>
      <c r="J27" s="118" t="s">
        <v>91</v>
      </c>
      <c r="K27" s="130">
        <v>13.85</v>
      </c>
      <c r="L27" s="87" t="s">
        <v>30</v>
      </c>
      <c r="M27" s="130" t="s">
        <v>30</v>
      </c>
      <c r="N27" s="87" t="s">
        <v>30</v>
      </c>
      <c r="O27" s="183" t="s">
        <v>30</v>
      </c>
    </row>
    <row r="28" spans="1:15" s="3" customFormat="1" ht="11.25">
      <c r="A28" s="161"/>
      <c r="B28" s="162"/>
      <c r="C28" s="95"/>
      <c r="D28" s="96" t="s">
        <v>115</v>
      </c>
      <c r="E28" s="95"/>
      <c r="F28" s="13"/>
      <c r="G28" s="30"/>
      <c r="H28" s="28"/>
      <c r="I28" s="17"/>
      <c r="J28" s="29"/>
      <c r="K28" s="15"/>
      <c r="L28" s="13"/>
      <c r="M28" s="15"/>
      <c r="N28" s="13"/>
      <c r="O28" s="30"/>
    </row>
    <row r="29" spans="1:15" s="3" customFormat="1" ht="11.25">
      <c r="A29" s="38"/>
      <c r="B29" s="40"/>
      <c r="C29" s="38"/>
      <c r="D29" s="44"/>
      <c r="E29" s="38"/>
      <c r="F29" s="18"/>
      <c r="G29" s="18"/>
      <c r="H29" s="241" t="s">
        <v>28</v>
      </c>
      <c r="I29" s="242"/>
      <c r="J29" s="111"/>
      <c r="K29" s="113">
        <f>SUM(K25:K28)</f>
        <v>664.75</v>
      </c>
      <c r="L29" s="113">
        <v>665</v>
      </c>
      <c r="M29" s="113">
        <v>0</v>
      </c>
      <c r="N29" s="113">
        <v>0</v>
      </c>
      <c r="O29" s="113">
        <f>G25-L29</f>
        <v>689</v>
      </c>
    </row>
    <row r="30" spans="1:15" s="3" customFormat="1" ht="11.25">
      <c r="A30" s="39"/>
      <c r="B30" s="31"/>
      <c r="C30" s="71"/>
      <c r="D30" s="42"/>
      <c r="E30" s="39"/>
      <c r="F30" s="15"/>
      <c r="G30" s="12"/>
      <c r="H30" s="28"/>
      <c r="I30" s="12"/>
      <c r="J30" s="29"/>
      <c r="K30" s="15"/>
      <c r="L30" s="17"/>
      <c r="M30" s="12"/>
      <c r="N30" s="17"/>
      <c r="O30" s="12"/>
    </row>
    <row r="31" spans="1:15" s="3" customFormat="1" ht="11.25">
      <c r="A31" s="120" t="s">
        <v>132</v>
      </c>
      <c r="B31" s="128" t="s">
        <v>113</v>
      </c>
      <c r="C31" s="129">
        <v>75113</v>
      </c>
      <c r="D31" s="117" t="s">
        <v>140</v>
      </c>
      <c r="E31" s="120">
        <v>2010</v>
      </c>
      <c r="F31" s="130">
        <v>24037</v>
      </c>
      <c r="G31" s="87">
        <v>24037</v>
      </c>
      <c r="H31" s="148">
        <f>G31/F31*100</f>
        <v>100</v>
      </c>
      <c r="I31" s="13"/>
      <c r="J31" s="118" t="s">
        <v>141</v>
      </c>
      <c r="K31" s="130">
        <v>10890</v>
      </c>
      <c r="L31" s="184" t="s">
        <v>30</v>
      </c>
      <c r="M31" s="184" t="s">
        <v>30</v>
      </c>
      <c r="N31" s="184" t="s">
        <v>30</v>
      </c>
      <c r="O31" s="87" t="s">
        <v>30</v>
      </c>
    </row>
    <row r="32" spans="1:15" s="3" customFormat="1" ht="11.25">
      <c r="A32" s="39"/>
      <c r="B32" s="31"/>
      <c r="C32" s="71"/>
      <c r="D32" s="42"/>
      <c r="E32" s="39"/>
      <c r="F32" s="15"/>
      <c r="G32" s="13"/>
      <c r="H32" s="28"/>
      <c r="I32" s="13"/>
      <c r="J32" s="118" t="s">
        <v>90</v>
      </c>
      <c r="K32" s="130">
        <v>291.28</v>
      </c>
      <c r="L32" s="184" t="s">
        <v>30</v>
      </c>
      <c r="M32" s="184" t="s">
        <v>30</v>
      </c>
      <c r="N32" s="184" t="s">
        <v>30</v>
      </c>
      <c r="O32" s="87" t="s">
        <v>30</v>
      </c>
    </row>
    <row r="33" spans="1:15" s="3" customFormat="1" ht="11.25">
      <c r="A33" s="39"/>
      <c r="B33" s="31"/>
      <c r="C33" s="71"/>
      <c r="D33" s="42"/>
      <c r="E33" s="39"/>
      <c r="F33" s="15"/>
      <c r="G33" s="13"/>
      <c r="H33" s="28"/>
      <c r="I33" s="13"/>
      <c r="J33" s="118" t="s">
        <v>91</v>
      </c>
      <c r="K33" s="130">
        <v>47.26</v>
      </c>
      <c r="L33" s="184" t="s">
        <v>30</v>
      </c>
      <c r="M33" s="184" t="s">
        <v>30</v>
      </c>
      <c r="N33" s="184" t="s">
        <v>30</v>
      </c>
      <c r="O33" s="87" t="s">
        <v>30</v>
      </c>
    </row>
    <row r="34" spans="1:15" s="3" customFormat="1" ht="11.25">
      <c r="A34" s="39"/>
      <c r="B34" s="31"/>
      <c r="C34" s="71"/>
      <c r="D34" s="42"/>
      <c r="E34" s="39"/>
      <c r="F34" s="15"/>
      <c r="G34" s="13"/>
      <c r="H34" s="28"/>
      <c r="I34" s="13"/>
      <c r="J34" s="118" t="s">
        <v>79</v>
      </c>
      <c r="K34" s="130">
        <v>4446</v>
      </c>
      <c r="L34" s="184" t="s">
        <v>30</v>
      </c>
      <c r="M34" s="184" t="s">
        <v>30</v>
      </c>
      <c r="N34" s="184" t="s">
        <v>30</v>
      </c>
      <c r="O34" s="87" t="s">
        <v>30</v>
      </c>
    </row>
    <row r="35" spans="1:15" s="3" customFormat="1" ht="11.25">
      <c r="A35" s="39"/>
      <c r="B35" s="31"/>
      <c r="C35" s="71"/>
      <c r="D35" s="42"/>
      <c r="E35" s="39"/>
      <c r="F35" s="15"/>
      <c r="G35" s="13"/>
      <c r="H35" s="28"/>
      <c r="I35" s="13"/>
      <c r="J35" s="118" t="s">
        <v>82</v>
      </c>
      <c r="K35" s="130">
        <v>3341.04</v>
      </c>
      <c r="L35" s="184" t="s">
        <v>30</v>
      </c>
      <c r="M35" s="184" t="s">
        <v>30</v>
      </c>
      <c r="N35" s="184" t="s">
        <v>30</v>
      </c>
      <c r="O35" s="87" t="s">
        <v>30</v>
      </c>
    </row>
    <row r="36" spans="1:15" s="3" customFormat="1" ht="11.25">
      <c r="A36" s="39"/>
      <c r="B36" s="31"/>
      <c r="C36" s="71"/>
      <c r="D36" s="42"/>
      <c r="E36" s="39"/>
      <c r="F36" s="15"/>
      <c r="G36" s="13"/>
      <c r="H36" s="28"/>
      <c r="I36" s="13"/>
      <c r="J36" s="118" t="s">
        <v>80</v>
      </c>
      <c r="K36" s="130">
        <v>304.6</v>
      </c>
      <c r="L36" s="184" t="s">
        <v>30</v>
      </c>
      <c r="M36" s="184" t="s">
        <v>30</v>
      </c>
      <c r="N36" s="184" t="s">
        <v>30</v>
      </c>
      <c r="O36" s="87" t="s">
        <v>30</v>
      </c>
    </row>
    <row r="37" spans="1:15" s="3" customFormat="1" ht="11.25">
      <c r="A37" s="39"/>
      <c r="B37" s="31"/>
      <c r="C37" s="71"/>
      <c r="D37" s="42"/>
      <c r="E37" s="39"/>
      <c r="F37" s="15"/>
      <c r="G37" s="13"/>
      <c r="H37" s="28"/>
      <c r="I37" s="13"/>
      <c r="J37" s="118" t="s">
        <v>85</v>
      </c>
      <c r="K37" s="130">
        <v>2321.3</v>
      </c>
      <c r="L37" s="184" t="s">
        <v>30</v>
      </c>
      <c r="M37" s="184" t="s">
        <v>30</v>
      </c>
      <c r="N37" s="184" t="s">
        <v>30</v>
      </c>
      <c r="O37" s="87" t="s">
        <v>30</v>
      </c>
    </row>
    <row r="38" spans="1:15" s="3" customFormat="1" ht="11.25">
      <c r="A38" s="38"/>
      <c r="B38" s="40"/>
      <c r="C38" s="49"/>
      <c r="D38" s="44"/>
      <c r="E38" s="38"/>
      <c r="F38" s="16"/>
      <c r="G38" s="18"/>
      <c r="H38" s="241" t="s">
        <v>28</v>
      </c>
      <c r="I38" s="242"/>
      <c r="J38" s="111"/>
      <c r="K38" s="114">
        <f>SUM(K31:K37)</f>
        <v>21641.48</v>
      </c>
      <c r="L38" s="194">
        <v>21641.48</v>
      </c>
      <c r="M38" s="194">
        <v>0</v>
      </c>
      <c r="N38" s="194">
        <v>0</v>
      </c>
      <c r="O38" s="113">
        <f>G31-L38</f>
        <v>2395.5200000000004</v>
      </c>
    </row>
    <row r="39" spans="1:15" s="3" customFormat="1" ht="11.25">
      <c r="A39" s="120" t="s">
        <v>133</v>
      </c>
      <c r="B39" s="128" t="s">
        <v>56</v>
      </c>
      <c r="C39" s="129">
        <v>85212</v>
      </c>
      <c r="D39" s="117" t="s">
        <v>101</v>
      </c>
      <c r="E39" s="120">
        <v>2010</v>
      </c>
      <c r="F39" s="130">
        <v>4457000</v>
      </c>
      <c r="G39" s="87">
        <v>2261360</v>
      </c>
      <c r="H39" s="193">
        <f>G39/F39*100</f>
        <v>50.73726722010321</v>
      </c>
      <c r="I39" s="87"/>
      <c r="J39" s="118"/>
      <c r="K39" s="130"/>
      <c r="L39" s="184"/>
      <c r="M39" s="188"/>
      <c r="N39" s="188"/>
      <c r="O39" s="189"/>
    </row>
    <row r="40" spans="1:15" s="3" customFormat="1" ht="11.25">
      <c r="A40" s="120"/>
      <c r="B40" s="128"/>
      <c r="C40" s="129"/>
      <c r="D40" s="117" t="s">
        <v>102</v>
      </c>
      <c r="E40" s="120"/>
      <c r="F40" s="130"/>
      <c r="G40" s="87"/>
      <c r="H40" s="98"/>
      <c r="I40" s="130"/>
      <c r="J40" s="118">
        <v>3110</v>
      </c>
      <c r="K40" s="130">
        <v>2166867.08</v>
      </c>
      <c r="L40" s="184" t="s">
        <v>30</v>
      </c>
      <c r="M40" s="188" t="s">
        <v>30</v>
      </c>
      <c r="N40" s="188" t="s">
        <v>30</v>
      </c>
      <c r="O40" s="189" t="s">
        <v>30</v>
      </c>
    </row>
    <row r="41" spans="1:15" s="3" customFormat="1" ht="11.25">
      <c r="A41" s="120"/>
      <c r="B41" s="128"/>
      <c r="C41" s="129"/>
      <c r="D41" s="117" t="s">
        <v>62</v>
      </c>
      <c r="E41" s="125"/>
      <c r="F41" s="130"/>
      <c r="G41" s="87"/>
      <c r="H41" s="98"/>
      <c r="I41" s="130"/>
      <c r="J41" s="118">
        <v>4010</v>
      </c>
      <c r="K41" s="130">
        <v>53591.88</v>
      </c>
      <c r="L41" s="184" t="s">
        <v>30</v>
      </c>
      <c r="M41" s="188" t="s">
        <v>30</v>
      </c>
      <c r="N41" s="188" t="s">
        <v>30</v>
      </c>
      <c r="O41" s="189" t="s">
        <v>30</v>
      </c>
    </row>
    <row r="42" spans="1:15" s="3" customFormat="1" ht="11.25">
      <c r="A42" s="120"/>
      <c r="B42" s="128"/>
      <c r="C42" s="129"/>
      <c r="D42" s="117"/>
      <c r="E42" s="125"/>
      <c r="F42" s="130"/>
      <c r="G42" s="87"/>
      <c r="H42" s="98"/>
      <c r="I42" s="130"/>
      <c r="J42" s="118" t="s">
        <v>72</v>
      </c>
      <c r="K42" s="130">
        <v>8698.2</v>
      </c>
      <c r="L42" s="184" t="s">
        <v>30</v>
      </c>
      <c r="M42" s="188" t="s">
        <v>30</v>
      </c>
      <c r="N42" s="188" t="s">
        <v>30</v>
      </c>
      <c r="O42" s="189" t="s">
        <v>30</v>
      </c>
    </row>
    <row r="43" spans="1:15" s="3" customFormat="1" ht="11.25">
      <c r="A43" s="120"/>
      <c r="B43" s="128"/>
      <c r="C43" s="129"/>
      <c r="D43" s="117"/>
      <c r="E43" s="125"/>
      <c r="F43" s="130"/>
      <c r="G43" s="87"/>
      <c r="H43" s="98"/>
      <c r="I43" s="130"/>
      <c r="J43" s="118">
        <v>4110</v>
      </c>
      <c r="K43" s="130">
        <v>24818.82</v>
      </c>
      <c r="L43" s="184" t="s">
        <v>30</v>
      </c>
      <c r="M43" s="188" t="s">
        <v>30</v>
      </c>
      <c r="N43" s="188" t="s">
        <v>30</v>
      </c>
      <c r="O43" s="189" t="s">
        <v>30</v>
      </c>
    </row>
    <row r="44" spans="1:15" s="3" customFormat="1" ht="11.25">
      <c r="A44" s="120"/>
      <c r="B44" s="128"/>
      <c r="C44" s="129"/>
      <c r="D44" s="117"/>
      <c r="E44" s="125"/>
      <c r="F44" s="130"/>
      <c r="G44" s="87"/>
      <c r="H44" s="98"/>
      <c r="I44" s="130"/>
      <c r="J44" s="118">
        <v>4120</v>
      </c>
      <c r="K44" s="130">
        <v>1309.2</v>
      </c>
      <c r="L44" s="184" t="s">
        <v>30</v>
      </c>
      <c r="M44" s="188" t="s">
        <v>30</v>
      </c>
      <c r="N44" s="188" t="s">
        <v>30</v>
      </c>
      <c r="O44" s="189" t="s">
        <v>30</v>
      </c>
    </row>
    <row r="45" spans="1:15" s="3" customFormat="1" ht="11.25">
      <c r="A45" s="120"/>
      <c r="B45" s="128"/>
      <c r="C45" s="129"/>
      <c r="D45" s="117"/>
      <c r="E45" s="125"/>
      <c r="F45" s="130"/>
      <c r="G45" s="87"/>
      <c r="H45" s="98"/>
      <c r="I45" s="130"/>
      <c r="J45" s="118" t="s">
        <v>108</v>
      </c>
      <c r="K45" s="130">
        <v>3750.15</v>
      </c>
      <c r="L45" s="184" t="s">
        <v>30</v>
      </c>
      <c r="M45" s="188" t="s">
        <v>30</v>
      </c>
      <c r="N45" s="188" t="s">
        <v>30</v>
      </c>
      <c r="O45" s="189" t="s">
        <v>30</v>
      </c>
    </row>
    <row r="46" spans="1:15" s="3" customFormat="1" ht="11.25">
      <c r="A46" s="120"/>
      <c r="B46" s="128"/>
      <c r="C46" s="129"/>
      <c r="D46" s="117"/>
      <c r="E46" s="125"/>
      <c r="F46" s="130"/>
      <c r="G46" s="87"/>
      <c r="H46" s="98"/>
      <c r="I46" s="130"/>
      <c r="J46" s="118" t="s">
        <v>110</v>
      </c>
      <c r="K46" s="130">
        <v>1827.5</v>
      </c>
      <c r="L46" s="184" t="s">
        <v>30</v>
      </c>
      <c r="M46" s="188" t="s">
        <v>30</v>
      </c>
      <c r="N46" s="188" t="s">
        <v>30</v>
      </c>
      <c r="O46" s="189" t="s">
        <v>30</v>
      </c>
    </row>
    <row r="47" spans="1:15" s="3" customFormat="1" ht="11.25">
      <c r="A47" s="38"/>
      <c r="B47" s="37"/>
      <c r="C47" s="43"/>
      <c r="D47" s="44"/>
      <c r="E47" s="45"/>
      <c r="F47" s="114"/>
      <c r="G47" s="113"/>
      <c r="H47" s="241" t="s">
        <v>28</v>
      </c>
      <c r="I47" s="242"/>
      <c r="J47" s="190"/>
      <c r="K47" s="187">
        <f>SUM(K40:K46)</f>
        <v>2260862.83</v>
      </c>
      <c r="L47" s="113">
        <v>2249859.35</v>
      </c>
      <c r="M47" s="191">
        <v>0</v>
      </c>
      <c r="N47" s="191">
        <v>11004</v>
      </c>
      <c r="O47" s="191">
        <f>G39-L47</f>
        <v>11500.649999999907</v>
      </c>
    </row>
    <row r="48" spans="1:15" s="3" customFormat="1" ht="11.25">
      <c r="A48" s="120" t="s">
        <v>134</v>
      </c>
      <c r="B48" s="118" t="s">
        <v>56</v>
      </c>
      <c r="C48" s="129">
        <v>85213</v>
      </c>
      <c r="D48" s="117" t="s">
        <v>57</v>
      </c>
      <c r="E48" s="120">
        <v>2010</v>
      </c>
      <c r="F48" s="130">
        <v>22700</v>
      </c>
      <c r="G48" s="87">
        <v>10465</v>
      </c>
      <c r="H48" s="193">
        <f>G48/F48*100</f>
        <v>46.10132158590308</v>
      </c>
      <c r="I48" s="87"/>
      <c r="J48" s="195"/>
      <c r="K48" s="87"/>
      <c r="L48" s="87"/>
      <c r="M48" s="189"/>
      <c r="N48" s="189"/>
      <c r="O48" s="189"/>
    </row>
    <row r="49" spans="1:15" s="3" customFormat="1" ht="11.25">
      <c r="A49" s="120"/>
      <c r="B49" s="128"/>
      <c r="C49" s="129"/>
      <c r="D49" s="117" t="s">
        <v>63</v>
      </c>
      <c r="E49" s="120"/>
      <c r="F49" s="130"/>
      <c r="G49" s="87"/>
      <c r="H49" s="193"/>
      <c r="I49" s="87"/>
      <c r="J49" s="195" t="s">
        <v>103</v>
      </c>
      <c r="K49" s="87">
        <v>9923.3</v>
      </c>
      <c r="L49" s="87" t="s">
        <v>30</v>
      </c>
      <c r="M49" s="189" t="s">
        <v>30</v>
      </c>
      <c r="N49" s="189" t="s">
        <v>30</v>
      </c>
      <c r="O49" s="189" t="s">
        <v>30</v>
      </c>
    </row>
    <row r="50" spans="1:15" s="3" customFormat="1" ht="11.25">
      <c r="A50" s="120"/>
      <c r="B50" s="128"/>
      <c r="C50" s="129"/>
      <c r="D50" s="9" t="s">
        <v>64</v>
      </c>
      <c r="E50" s="120"/>
      <c r="F50" s="130"/>
      <c r="G50" s="87"/>
      <c r="H50" s="193"/>
      <c r="I50" s="87"/>
      <c r="J50" s="195"/>
      <c r="K50" s="87"/>
      <c r="L50" s="87"/>
      <c r="M50" s="189"/>
      <c r="N50" s="189"/>
      <c r="O50" s="189"/>
    </row>
    <row r="51" spans="1:15" s="3" customFormat="1" ht="11.25">
      <c r="A51" s="120"/>
      <c r="B51" s="128"/>
      <c r="C51" s="129"/>
      <c r="D51" s="9" t="s">
        <v>65</v>
      </c>
      <c r="E51" s="131"/>
      <c r="F51" s="130"/>
      <c r="G51" s="87"/>
      <c r="H51" s="193"/>
      <c r="I51" s="104"/>
      <c r="J51" s="195"/>
      <c r="K51" s="87"/>
      <c r="L51" s="87"/>
      <c r="M51" s="189"/>
      <c r="N51" s="189"/>
      <c r="O51" s="189"/>
    </row>
    <row r="52" spans="1:15" s="3" customFormat="1" ht="12.75" customHeight="1">
      <c r="A52" s="38"/>
      <c r="B52" s="48"/>
      <c r="C52" s="38"/>
      <c r="D52" s="44"/>
      <c r="E52" s="38"/>
      <c r="F52" s="114"/>
      <c r="G52" s="113"/>
      <c r="H52" s="249" t="s">
        <v>28</v>
      </c>
      <c r="I52" s="250"/>
      <c r="J52" s="111"/>
      <c r="K52" s="113">
        <f>SUM(K49)</f>
        <v>9923.3</v>
      </c>
      <c r="L52" s="192">
        <f>K52</f>
        <v>9923.3</v>
      </c>
      <c r="M52" s="191">
        <v>0</v>
      </c>
      <c r="N52" s="191">
        <v>0</v>
      </c>
      <c r="O52" s="191">
        <f>G48-L52</f>
        <v>541.7000000000007</v>
      </c>
    </row>
    <row r="53" spans="1:16" s="3" customFormat="1" ht="11.25">
      <c r="A53" s="120" t="s">
        <v>130</v>
      </c>
      <c r="B53" s="128" t="s">
        <v>56</v>
      </c>
      <c r="C53" s="120">
        <v>85214</v>
      </c>
      <c r="D53" s="124" t="s">
        <v>29</v>
      </c>
      <c r="E53" s="129">
        <v>2010</v>
      </c>
      <c r="F53" s="184">
        <v>187000</v>
      </c>
      <c r="G53" s="184">
        <v>99931</v>
      </c>
      <c r="H53" s="193">
        <f>G53/F53*100</f>
        <v>53.43903743315508</v>
      </c>
      <c r="I53" s="184"/>
      <c r="J53" s="128"/>
      <c r="K53" s="184"/>
      <c r="L53" s="196"/>
      <c r="M53" s="184"/>
      <c r="N53" s="184"/>
      <c r="O53" s="87"/>
      <c r="P53" s="8"/>
    </row>
    <row r="54" spans="1:15" s="3" customFormat="1" ht="11.25">
      <c r="A54" s="120"/>
      <c r="B54" s="128"/>
      <c r="C54" s="120"/>
      <c r="D54" s="124" t="s">
        <v>66</v>
      </c>
      <c r="E54" s="120"/>
      <c r="F54" s="130"/>
      <c r="G54" s="87"/>
      <c r="H54" s="193"/>
      <c r="I54" s="87"/>
      <c r="J54" s="123" t="s">
        <v>71</v>
      </c>
      <c r="K54" s="87">
        <v>99784.86</v>
      </c>
      <c r="L54" s="130" t="s">
        <v>30</v>
      </c>
      <c r="M54" s="87" t="s">
        <v>30</v>
      </c>
      <c r="N54" s="130" t="s">
        <v>30</v>
      </c>
      <c r="O54" s="87" t="s">
        <v>30</v>
      </c>
    </row>
    <row r="55" spans="1:15" s="3" customFormat="1" ht="11.25">
      <c r="A55" s="120"/>
      <c r="B55" s="128"/>
      <c r="C55" s="120"/>
      <c r="D55" s="124" t="s">
        <v>67</v>
      </c>
      <c r="E55" s="120"/>
      <c r="F55" s="130"/>
      <c r="G55" s="87"/>
      <c r="H55" s="193"/>
      <c r="I55" s="87"/>
      <c r="J55" s="123"/>
      <c r="K55" s="87"/>
      <c r="L55" s="130"/>
      <c r="M55" s="87"/>
      <c r="N55" s="130"/>
      <c r="O55" s="87"/>
    </row>
    <row r="56" spans="1:15" s="3" customFormat="1" ht="11.25">
      <c r="A56" s="131"/>
      <c r="B56" s="145"/>
      <c r="C56" s="131"/>
      <c r="D56" s="146"/>
      <c r="E56" s="120"/>
      <c r="F56" s="130"/>
      <c r="G56" s="87"/>
      <c r="H56" s="193"/>
      <c r="I56" s="87"/>
      <c r="J56" s="123"/>
      <c r="K56" s="87"/>
      <c r="L56" s="130"/>
      <c r="M56" s="87"/>
      <c r="N56" s="130"/>
      <c r="O56" s="87"/>
    </row>
    <row r="57" spans="1:15" s="3" customFormat="1" ht="12.75" customHeight="1">
      <c r="A57" s="38"/>
      <c r="B57" s="40"/>
      <c r="C57" s="38"/>
      <c r="D57" s="56"/>
      <c r="E57" s="38"/>
      <c r="F57" s="114"/>
      <c r="G57" s="194"/>
      <c r="H57" s="249" t="s">
        <v>28</v>
      </c>
      <c r="I57" s="250"/>
      <c r="J57" s="111"/>
      <c r="K57" s="187">
        <f>SUM(K54:K56)</f>
        <v>99784.86</v>
      </c>
      <c r="L57" s="187">
        <v>99784.86</v>
      </c>
      <c r="M57" s="113">
        <v>0</v>
      </c>
      <c r="N57" s="114">
        <v>0</v>
      </c>
      <c r="O57" s="113">
        <f>G53-L57</f>
        <v>146.13999999999942</v>
      </c>
    </row>
    <row r="58" spans="1:15" s="3" customFormat="1" ht="12.75" customHeight="1">
      <c r="A58" s="255" t="s">
        <v>31</v>
      </c>
      <c r="B58" s="256"/>
      <c r="C58" s="256"/>
      <c r="D58" s="257"/>
      <c r="E58" s="150"/>
      <c r="F58" s="197">
        <f>SUM(F53+F48+F39+F31+F25+F20+F14)</f>
        <v>4987548</v>
      </c>
      <c r="G58" s="197">
        <f>SUM(G53+G48+G39+G31+G25+G20+G14)</f>
        <v>2602755</v>
      </c>
      <c r="H58" s="193">
        <f>G58/F58*100</f>
        <v>52.185061677601894</v>
      </c>
      <c r="I58" s="198"/>
      <c r="J58" s="199"/>
      <c r="K58" s="197">
        <f>SUM(K57+K52+K47+K38+K29+K23+K18)</f>
        <v>2598485.35</v>
      </c>
      <c r="L58" s="197">
        <v>2587481</v>
      </c>
      <c r="M58" s="197">
        <f>SUM(M57+M52+M47+M23+M18)</f>
        <v>0</v>
      </c>
      <c r="N58" s="197">
        <f>SUM(N57+N52+N47+N38+N23+N18)</f>
        <v>11004</v>
      </c>
      <c r="O58" s="197">
        <v>15274</v>
      </c>
    </row>
    <row r="59" spans="1:15" s="3" customFormat="1" ht="12.75" customHeight="1">
      <c r="A59" s="246" t="s">
        <v>24</v>
      </c>
      <c r="B59" s="247"/>
      <c r="C59" s="247"/>
      <c r="D59" s="248"/>
      <c r="E59" s="151"/>
      <c r="F59" s="59"/>
      <c r="G59" s="178"/>
      <c r="H59" s="58"/>
      <c r="I59" s="178"/>
      <c r="J59" s="179"/>
      <c r="K59" s="178"/>
      <c r="L59" s="180"/>
      <c r="M59" s="178"/>
      <c r="N59" s="59"/>
      <c r="O59" s="178"/>
    </row>
    <row r="60" spans="1:15" s="3" customFormat="1" ht="12.75" customHeight="1">
      <c r="A60" s="118" t="s">
        <v>135</v>
      </c>
      <c r="B60" s="118" t="s">
        <v>76</v>
      </c>
      <c r="C60" s="118" t="s">
        <v>87</v>
      </c>
      <c r="D60" s="117" t="s">
        <v>142</v>
      </c>
      <c r="E60" s="122">
        <v>6260</v>
      </c>
      <c r="F60" s="183">
        <v>900000</v>
      </c>
      <c r="G60" s="76">
        <v>0</v>
      </c>
      <c r="H60" s="76">
        <f>G60/F60*100</f>
        <v>0</v>
      </c>
      <c r="I60" s="183"/>
      <c r="J60" s="195"/>
      <c r="K60" s="183"/>
      <c r="L60" s="183"/>
      <c r="M60" s="183"/>
      <c r="N60" s="183"/>
      <c r="O60" s="183"/>
    </row>
    <row r="61" spans="1:15" s="3" customFormat="1" ht="12.75" customHeight="1">
      <c r="A61" s="118"/>
      <c r="B61" s="123"/>
      <c r="C61" s="118"/>
      <c r="D61" s="124" t="s">
        <v>143</v>
      </c>
      <c r="E61" s="125"/>
      <c r="F61" s="183"/>
      <c r="G61" s="183"/>
      <c r="H61" s="183"/>
      <c r="I61" s="183"/>
      <c r="J61" s="195"/>
      <c r="K61" s="183"/>
      <c r="L61" s="183"/>
      <c r="M61" s="183"/>
      <c r="N61" s="183"/>
      <c r="O61" s="183"/>
    </row>
    <row r="62" spans="1:15" s="3" customFormat="1" ht="12.75" customHeight="1">
      <c r="A62" s="118"/>
      <c r="B62" s="126"/>
      <c r="C62" s="127"/>
      <c r="D62" s="124" t="s">
        <v>137</v>
      </c>
      <c r="E62" s="125"/>
      <c r="F62" s="183"/>
      <c r="G62" s="183"/>
      <c r="H62" s="183"/>
      <c r="I62" s="183"/>
      <c r="J62" s="195" t="s">
        <v>30</v>
      </c>
      <c r="K62" s="183" t="s">
        <v>30</v>
      </c>
      <c r="L62" s="183" t="s">
        <v>30</v>
      </c>
      <c r="M62" s="183" t="s">
        <v>30</v>
      </c>
      <c r="N62" s="183" t="s">
        <v>30</v>
      </c>
      <c r="O62" s="183" t="s">
        <v>30</v>
      </c>
    </row>
    <row r="63" spans="1:15" s="3" customFormat="1" ht="12.75" customHeight="1">
      <c r="A63" s="118"/>
      <c r="B63" s="126"/>
      <c r="C63" s="127"/>
      <c r="D63" s="124"/>
      <c r="E63" s="125"/>
      <c r="F63" s="183"/>
      <c r="G63" s="183"/>
      <c r="H63" s="130"/>
      <c r="I63" s="104"/>
      <c r="J63" s="195"/>
      <c r="K63" s="183"/>
      <c r="L63" s="183"/>
      <c r="M63" s="183"/>
      <c r="N63" s="183"/>
      <c r="O63" s="183"/>
    </row>
    <row r="64" spans="1:15" s="3" customFormat="1" ht="12.75" customHeight="1">
      <c r="A64" s="40"/>
      <c r="B64" s="57"/>
      <c r="C64" s="50"/>
      <c r="D64" s="56"/>
      <c r="E64" s="45"/>
      <c r="F64" s="187"/>
      <c r="G64" s="187"/>
      <c r="H64" s="249" t="s">
        <v>28</v>
      </c>
      <c r="I64" s="250"/>
      <c r="J64" s="200"/>
      <c r="K64" s="187">
        <f>SUM(K62:K62)</f>
        <v>0</v>
      </c>
      <c r="L64" s="187">
        <v>0</v>
      </c>
      <c r="M64" s="187">
        <v>0</v>
      </c>
      <c r="N64" s="187">
        <v>0</v>
      </c>
      <c r="O64" s="187">
        <f>G60-L64</f>
        <v>0</v>
      </c>
    </row>
    <row r="65" spans="1:15" s="3" customFormat="1" ht="12.75" customHeight="1">
      <c r="A65" s="132" t="s">
        <v>136</v>
      </c>
      <c r="B65" s="121" t="s">
        <v>56</v>
      </c>
      <c r="C65" s="132" t="s">
        <v>73</v>
      </c>
      <c r="D65" s="142" t="s">
        <v>29</v>
      </c>
      <c r="E65" s="129">
        <v>2030</v>
      </c>
      <c r="F65" s="87">
        <v>84000</v>
      </c>
      <c r="G65" s="184">
        <v>49076</v>
      </c>
      <c r="H65" s="98">
        <f>G65/F65*100</f>
        <v>58.423809523809524</v>
      </c>
      <c r="I65" s="184"/>
      <c r="J65" s="128"/>
      <c r="K65" s="87"/>
      <c r="L65" s="130"/>
      <c r="M65" s="184"/>
      <c r="N65" s="201"/>
      <c r="O65" s="76"/>
    </row>
    <row r="66" spans="1:15" s="3" customFormat="1" ht="12.75" customHeight="1">
      <c r="A66" s="134"/>
      <c r="B66" s="127"/>
      <c r="C66" s="134"/>
      <c r="D66" s="133" t="s">
        <v>75</v>
      </c>
      <c r="E66" s="129"/>
      <c r="F66" s="87"/>
      <c r="G66" s="184"/>
      <c r="H66" s="98"/>
      <c r="I66" s="184"/>
      <c r="J66" s="128" t="s">
        <v>71</v>
      </c>
      <c r="K66" s="87">
        <v>132360.95</v>
      </c>
      <c r="L66" s="130" t="s">
        <v>30</v>
      </c>
      <c r="M66" s="87" t="s">
        <v>30</v>
      </c>
      <c r="N66" s="130" t="s">
        <v>30</v>
      </c>
      <c r="O66" s="87" t="s">
        <v>30</v>
      </c>
    </row>
    <row r="67" spans="1:15" s="3" customFormat="1" ht="12.75" customHeight="1">
      <c r="A67" s="135"/>
      <c r="B67" s="143"/>
      <c r="C67" s="135"/>
      <c r="D67" s="144" t="s">
        <v>74</v>
      </c>
      <c r="E67" s="129"/>
      <c r="F67" s="87"/>
      <c r="G67" s="184"/>
      <c r="H67" s="98"/>
      <c r="I67" s="184"/>
      <c r="J67" s="128"/>
      <c r="K67" s="87"/>
      <c r="L67" s="202"/>
      <c r="M67" s="87"/>
      <c r="N67" s="130"/>
      <c r="O67" s="87"/>
    </row>
    <row r="68" spans="1:15" s="3" customFormat="1" ht="12.75" customHeight="1">
      <c r="A68" s="50"/>
      <c r="B68" s="50"/>
      <c r="C68" s="37"/>
      <c r="D68" s="51"/>
      <c r="E68" s="49"/>
      <c r="F68" s="113"/>
      <c r="G68" s="194"/>
      <c r="H68" s="249" t="s">
        <v>28</v>
      </c>
      <c r="I68" s="250"/>
      <c r="J68" s="203"/>
      <c r="K68" s="113">
        <f>SUM(K65:K67)</f>
        <v>132360.95</v>
      </c>
      <c r="L68" s="204">
        <v>49076</v>
      </c>
      <c r="M68" s="113">
        <v>0</v>
      </c>
      <c r="N68" s="114">
        <v>83284.95</v>
      </c>
      <c r="O68" s="113">
        <f>G65-L68</f>
        <v>0</v>
      </c>
    </row>
    <row r="69" spans="1:15" s="3" customFormat="1" ht="12.75" customHeight="1">
      <c r="A69" s="122" t="s">
        <v>112</v>
      </c>
      <c r="B69" s="121" t="s">
        <v>56</v>
      </c>
      <c r="C69" s="136">
        <v>85219</v>
      </c>
      <c r="D69" s="116" t="s">
        <v>68</v>
      </c>
      <c r="E69" s="122">
        <v>2030</v>
      </c>
      <c r="F69" s="76">
        <v>183600</v>
      </c>
      <c r="G69" s="201">
        <v>95798</v>
      </c>
      <c r="H69" s="92">
        <f>G69/F69*100</f>
        <v>52.17755991285403</v>
      </c>
      <c r="I69" s="76"/>
      <c r="J69" s="121"/>
      <c r="K69" s="76"/>
      <c r="L69" s="205"/>
      <c r="M69" s="76"/>
      <c r="N69" s="76"/>
      <c r="O69" s="76"/>
    </row>
    <row r="70" spans="1:15" s="3" customFormat="1" ht="12.75" customHeight="1">
      <c r="A70" s="52"/>
      <c r="B70" s="52"/>
      <c r="C70" s="53"/>
      <c r="D70" s="42"/>
      <c r="E70" s="39"/>
      <c r="F70" s="87"/>
      <c r="G70" s="184"/>
      <c r="H70" s="98"/>
      <c r="I70" s="87"/>
      <c r="J70" s="118" t="s">
        <v>83</v>
      </c>
      <c r="K70" s="87">
        <v>200</v>
      </c>
      <c r="L70" s="87" t="s">
        <v>30</v>
      </c>
      <c r="M70" s="87" t="s">
        <v>30</v>
      </c>
      <c r="N70" s="87" t="s">
        <v>30</v>
      </c>
      <c r="O70" s="87" t="s">
        <v>30</v>
      </c>
    </row>
    <row r="71" spans="1:16" s="3" customFormat="1" ht="11.25">
      <c r="A71" s="42"/>
      <c r="B71" s="42"/>
      <c r="C71" s="54"/>
      <c r="D71" s="42"/>
      <c r="E71" s="42"/>
      <c r="F71" s="117"/>
      <c r="G71" s="9"/>
      <c r="H71" s="117"/>
      <c r="I71" s="98"/>
      <c r="J71" s="118">
        <v>4010</v>
      </c>
      <c r="K71" s="87">
        <v>215726.8</v>
      </c>
      <c r="L71" s="87" t="s">
        <v>30</v>
      </c>
      <c r="M71" s="189" t="s">
        <v>30</v>
      </c>
      <c r="N71" s="189" t="s">
        <v>30</v>
      </c>
      <c r="O71" s="189" t="s">
        <v>30</v>
      </c>
      <c r="P71" s="8"/>
    </row>
    <row r="72" spans="1:16" s="3" customFormat="1" ht="11.25">
      <c r="A72" s="39"/>
      <c r="B72" s="29"/>
      <c r="C72" s="53"/>
      <c r="D72" s="42"/>
      <c r="E72" s="39"/>
      <c r="F72" s="87"/>
      <c r="G72" s="184"/>
      <c r="H72" s="98"/>
      <c r="I72" s="98"/>
      <c r="J72" s="118">
        <v>4040</v>
      </c>
      <c r="K72" s="87">
        <v>39144.25</v>
      </c>
      <c r="L72" s="87" t="s">
        <v>30</v>
      </c>
      <c r="M72" s="189" t="s">
        <v>30</v>
      </c>
      <c r="N72" s="189" t="s">
        <v>30</v>
      </c>
      <c r="O72" s="189" t="s">
        <v>30</v>
      </c>
      <c r="P72" s="8"/>
    </row>
    <row r="73" spans="1:16" s="3" customFormat="1" ht="11.25">
      <c r="A73" s="39"/>
      <c r="B73" s="29"/>
      <c r="C73" s="53"/>
      <c r="D73" s="42"/>
      <c r="E73" s="39"/>
      <c r="F73" s="87"/>
      <c r="G73" s="184"/>
      <c r="H73" s="98"/>
      <c r="I73" s="98"/>
      <c r="J73" s="118">
        <v>4110</v>
      </c>
      <c r="K73" s="87">
        <v>31866.75</v>
      </c>
      <c r="L73" s="87" t="s">
        <v>30</v>
      </c>
      <c r="M73" s="189" t="s">
        <v>30</v>
      </c>
      <c r="N73" s="189" t="s">
        <v>30</v>
      </c>
      <c r="O73" s="87" t="s">
        <v>30</v>
      </c>
      <c r="P73" s="8"/>
    </row>
    <row r="74" spans="1:16" s="3" customFormat="1" ht="11.25">
      <c r="A74" s="39"/>
      <c r="B74" s="29"/>
      <c r="C74" s="53"/>
      <c r="D74" s="42"/>
      <c r="E74" s="39"/>
      <c r="F74" s="87"/>
      <c r="G74" s="184"/>
      <c r="H74" s="98"/>
      <c r="I74" s="98"/>
      <c r="J74" s="118">
        <v>4120</v>
      </c>
      <c r="K74" s="87">
        <v>5247.43</v>
      </c>
      <c r="L74" s="87" t="s">
        <v>30</v>
      </c>
      <c r="M74" s="189" t="s">
        <v>30</v>
      </c>
      <c r="N74" s="189" t="s">
        <v>30</v>
      </c>
      <c r="O74" s="189" t="s">
        <v>30</v>
      </c>
      <c r="P74" s="8"/>
    </row>
    <row r="75" spans="1:16" s="3" customFormat="1" ht="11.25">
      <c r="A75" s="39"/>
      <c r="B75" s="29"/>
      <c r="C75" s="53"/>
      <c r="D75" s="42"/>
      <c r="E75" s="39"/>
      <c r="F75" s="87"/>
      <c r="G75" s="184"/>
      <c r="H75" s="98"/>
      <c r="I75" s="98"/>
      <c r="J75" s="118" t="s">
        <v>79</v>
      </c>
      <c r="K75" s="87">
        <v>3557.07</v>
      </c>
      <c r="L75" s="87" t="s">
        <v>30</v>
      </c>
      <c r="M75" s="189" t="s">
        <v>30</v>
      </c>
      <c r="N75" s="189" t="s">
        <v>30</v>
      </c>
      <c r="O75" s="189" t="s">
        <v>30</v>
      </c>
      <c r="P75" s="8"/>
    </row>
    <row r="76" spans="1:16" s="3" customFormat="1" ht="11.25">
      <c r="A76" s="39"/>
      <c r="B76" s="29"/>
      <c r="C76" s="53"/>
      <c r="D76" s="42"/>
      <c r="E76" s="39"/>
      <c r="F76" s="87"/>
      <c r="G76" s="184"/>
      <c r="H76" s="98"/>
      <c r="I76" s="98"/>
      <c r="J76" s="118" t="s">
        <v>82</v>
      </c>
      <c r="K76" s="87">
        <v>21579.55</v>
      </c>
      <c r="L76" s="87" t="s">
        <v>30</v>
      </c>
      <c r="M76" s="189" t="s">
        <v>30</v>
      </c>
      <c r="N76" s="189" t="s">
        <v>30</v>
      </c>
      <c r="O76" s="87" t="s">
        <v>30</v>
      </c>
      <c r="P76" s="8"/>
    </row>
    <row r="77" spans="1:16" s="3" customFormat="1" ht="11.25">
      <c r="A77" s="39"/>
      <c r="B77" s="29"/>
      <c r="C77" s="53"/>
      <c r="D77" s="42"/>
      <c r="E77" s="39"/>
      <c r="F77" s="87"/>
      <c r="G77" s="184"/>
      <c r="H77" s="98"/>
      <c r="I77" s="98"/>
      <c r="J77" s="118" t="s">
        <v>104</v>
      </c>
      <c r="K77" s="87">
        <v>628.78</v>
      </c>
      <c r="L77" s="87" t="s">
        <v>30</v>
      </c>
      <c r="M77" s="189" t="s">
        <v>30</v>
      </c>
      <c r="N77" s="189" t="s">
        <v>30</v>
      </c>
      <c r="O77" s="87" t="s">
        <v>30</v>
      </c>
      <c r="P77" s="8"/>
    </row>
    <row r="78" spans="1:16" s="3" customFormat="1" ht="11.25">
      <c r="A78" s="39"/>
      <c r="B78" s="29"/>
      <c r="C78" s="53"/>
      <c r="D78" s="42"/>
      <c r="E78" s="39"/>
      <c r="F78" s="87"/>
      <c r="G78" s="184"/>
      <c r="H78" s="98"/>
      <c r="I78" s="98"/>
      <c r="J78" s="118" t="s">
        <v>144</v>
      </c>
      <c r="K78" s="87">
        <v>1152.9</v>
      </c>
      <c r="L78" s="87" t="s">
        <v>30</v>
      </c>
      <c r="M78" s="189" t="s">
        <v>30</v>
      </c>
      <c r="N78" s="189" t="s">
        <v>30</v>
      </c>
      <c r="O78" s="189" t="s">
        <v>30</v>
      </c>
      <c r="P78" s="8"/>
    </row>
    <row r="79" spans="1:16" s="3" customFormat="1" ht="11.25">
      <c r="A79" s="39"/>
      <c r="B79" s="29"/>
      <c r="C79" s="53"/>
      <c r="D79" s="42"/>
      <c r="E79" s="39"/>
      <c r="F79" s="87"/>
      <c r="G79" s="184"/>
      <c r="H79" s="98"/>
      <c r="I79" s="98"/>
      <c r="J79" s="118" t="s">
        <v>145</v>
      </c>
      <c r="K79" s="87">
        <v>385</v>
      </c>
      <c r="L79" s="87" t="s">
        <v>30</v>
      </c>
      <c r="M79" s="189" t="s">
        <v>30</v>
      </c>
      <c r="N79" s="189" t="s">
        <v>30</v>
      </c>
      <c r="O79" s="189" t="s">
        <v>30</v>
      </c>
      <c r="P79" s="8"/>
    </row>
    <row r="80" spans="1:16" s="3" customFormat="1" ht="11.25">
      <c r="A80" s="39"/>
      <c r="B80" s="29"/>
      <c r="C80" s="53"/>
      <c r="D80" s="42"/>
      <c r="E80" s="39"/>
      <c r="F80" s="87"/>
      <c r="G80" s="184"/>
      <c r="H80" s="98"/>
      <c r="I80" s="98"/>
      <c r="J80" s="118" t="s">
        <v>80</v>
      </c>
      <c r="K80" s="87">
        <v>44749.9</v>
      </c>
      <c r="L80" s="87" t="s">
        <v>30</v>
      </c>
      <c r="M80" s="189" t="s">
        <v>30</v>
      </c>
      <c r="N80" s="189" t="s">
        <v>30</v>
      </c>
      <c r="O80" s="189" t="s">
        <v>30</v>
      </c>
      <c r="P80" s="8"/>
    </row>
    <row r="81" spans="1:16" s="3" customFormat="1" ht="11.25">
      <c r="A81" s="39"/>
      <c r="B81" s="29"/>
      <c r="C81" s="53"/>
      <c r="D81" s="42"/>
      <c r="E81" s="39"/>
      <c r="F81" s="87"/>
      <c r="G81" s="184"/>
      <c r="H81" s="98"/>
      <c r="I81" s="98"/>
      <c r="J81" s="118" t="s">
        <v>84</v>
      </c>
      <c r="K81" s="87">
        <v>578.28</v>
      </c>
      <c r="L81" s="87" t="s">
        <v>30</v>
      </c>
      <c r="M81" s="189" t="s">
        <v>30</v>
      </c>
      <c r="N81" s="189" t="s">
        <v>30</v>
      </c>
      <c r="O81" s="87" t="s">
        <v>30</v>
      </c>
      <c r="P81" s="8"/>
    </row>
    <row r="82" spans="1:16" s="3" customFormat="1" ht="11.25">
      <c r="A82" s="39"/>
      <c r="B82" s="29"/>
      <c r="C82" s="53"/>
      <c r="D82" s="42"/>
      <c r="E82" s="39"/>
      <c r="F82" s="87"/>
      <c r="G82" s="184"/>
      <c r="H82" s="98"/>
      <c r="I82" s="98"/>
      <c r="J82" s="118" t="s">
        <v>105</v>
      </c>
      <c r="K82" s="87">
        <v>1639.18</v>
      </c>
      <c r="L82" s="87" t="s">
        <v>30</v>
      </c>
      <c r="M82" s="189" t="s">
        <v>30</v>
      </c>
      <c r="N82" s="189" t="s">
        <v>30</v>
      </c>
      <c r="O82" s="189" t="s">
        <v>30</v>
      </c>
      <c r="P82" s="8"/>
    </row>
    <row r="83" spans="1:16" s="3" customFormat="1" ht="11.25">
      <c r="A83" s="39"/>
      <c r="B83" s="29"/>
      <c r="C83" s="53"/>
      <c r="D83" s="42"/>
      <c r="E83" s="39"/>
      <c r="F83" s="87"/>
      <c r="G83" s="184"/>
      <c r="H83" s="98"/>
      <c r="I83" s="98"/>
      <c r="J83" s="118" t="s">
        <v>93</v>
      </c>
      <c r="K83" s="87">
        <v>3519.87</v>
      </c>
      <c r="L83" s="87" t="s">
        <v>30</v>
      </c>
      <c r="M83" s="189" t="s">
        <v>30</v>
      </c>
      <c r="N83" s="189" t="s">
        <v>30</v>
      </c>
      <c r="O83" s="189" t="s">
        <v>30</v>
      </c>
      <c r="P83" s="8"/>
    </row>
    <row r="84" spans="1:16" s="3" customFormat="1" ht="11.25">
      <c r="A84" s="39"/>
      <c r="B84" s="29"/>
      <c r="C84" s="53"/>
      <c r="D84" s="42"/>
      <c r="E84" s="39"/>
      <c r="F84" s="87"/>
      <c r="G84" s="184"/>
      <c r="H84" s="98"/>
      <c r="I84" s="98"/>
      <c r="J84" s="118" t="s">
        <v>85</v>
      </c>
      <c r="K84" s="87">
        <v>2365.7</v>
      </c>
      <c r="L84" s="87" t="s">
        <v>30</v>
      </c>
      <c r="M84" s="189" t="s">
        <v>30</v>
      </c>
      <c r="N84" s="189" t="s">
        <v>30</v>
      </c>
      <c r="O84" s="189" t="s">
        <v>30</v>
      </c>
      <c r="P84" s="8"/>
    </row>
    <row r="85" spans="1:16" s="3" customFormat="1" ht="11.25">
      <c r="A85" s="39"/>
      <c r="B85" s="29"/>
      <c r="C85" s="53"/>
      <c r="D85" s="42"/>
      <c r="E85" s="39"/>
      <c r="F85" s="87"/>
      <c r="G85" s="184"/>
      <c r="H85" s="98"/>
      <c r="I85" s="98"/>
      <c r="J85" s="118" t="s">
        <v>108</v>
      </c>
      <c r="K85" s="87">
        <v>11250.45</v>
      </c>
      <c r="L85" s="87" t="s">
        <v>30</v>
      </c>
      <c r="M85" s="189" t="s">
        <v>30</v>
      </c>
      <c r="N85" s="189" t="s">
        <v>30</v>
      </c>
      <c r="O85" s="189" t="s">
        <v>30</v>
      </c>
      <c r="P85" s="8"/>
    </row>
    <row r="86" spans="1:16" s="3" customFormat="1" ht="11.25">
      <c r="A86" s="39"/>
      <c r="B86" s="29"/>
      <c r="C86" s="53"/>
      <c r="D86" s="42"/>
      <c r="E86" s="39"/>
      <c r="F86" s="87"/>
      <c r="G86" s="184"/>
      <c r="H86" s="98"/>
      <c r="I86" s="98"/>
      <c r="J86" s="118" t="s">
        <v>111</v>
      </c>
      <c r="K86" s="87">
        <v>32.92</v>
      </c>
      <c r="L86" s="87" t="s">
        <v>30</v>
      </c>
      <c r="M86" s="189" t="s">
        <v>30</v>
      </c>
      <c r="N86" s="189" t="s">
        <v>30</v>
      </c>
      <c r="O86" s="87" t="s">
        <v>30</v>
      </c>
      <c r="P86" s="8"/>
    </row>
    <row r="87" spans="1:16" s="3" customFormat="1" ht="11.25">
      <c r="A87" s="39"/>
      <c r="B87" s="29"/>
      <c r="C87" s="53"/>
      <c r="D87" s="42"/>
      <c r="E87" s="39"/>
      <c r="F87" s="87"/>
      <c r="G87" s="184"/>
      <c r="H87" s="98"/>
      <c r="I87" s="98"/>
      <c r="J87" s="118" t="s">
        <v>94</v>
      </c>
      <c r="K87" s="87">
        <v>3989</v>
      </c>
      <c r="L87" s="87" t="s">
        <v>30</v>
      </c>
      <c r="M87" s="189" t="s">
        <v>30</v>
      </c>
      <c r="N87" s="189" t="s">
        <v>30</v>
      </c>
      <c r="O87" s="189" t="s">
        <v>30</v>
      </c>
      <c r="P87" s="8"/>
    </row>
    <row r="88" spans="1:16" s="3" customFormat="1" ht="11.25">
      <c r="A88" s="39"/>
      <c r="B88" s="29"/>
      <c r="C88" s="53"/>
      <c r="D88" s="42"/>
      <c r="E88" s="39"/>
      <c r="F88" s="87"/>
      <c r="G88" s="184"/>
      <c r="H88" s="98"/>
      <c r="I88" s="98"/>
      <c r="J88" s="118" t="s">
        <v>92</v>
      </c>
      <c r="K88" s="87">
        <v>814.35</v>
      </c>
      <c r="L88" s="87" t="s">
        <v>30</v>
      </c>
      <c r="M88" s="189" t="s">
        <v>30</v>
      </c>
      <c r="N88" s="189" t="s">
        <v>30</v>
      </c>
      <c r="O88" s="189" t="s">
        <v>30</v>
      </c>
      <c r="P88" s="8"/>
    </row>
    <row r="89" spans="1:16" s="3" customFormat="1" ht="11.25">
      <c r="A89" s="39"/>
      <c r="B89" s="29"/>
      <c r="C89" s="53"/>
      <c r="D89" s="42"/>
      <c r="E89" s="39"/>
      <c r="F89" s="87"/>
      <c r="G89" s="184"/>
      <c r="H89" s="98"/>
      <c r="I89" s="98"/>
      <c r="J89" s="118" t="s">
        <v>95</v>
      </c>
      <c r="K89" s="87">
        <v>7</v>
      </c>
      <c r="L89" s="87" t="s">
        <v>30</v>
      </c>
      <c r="M89" s="189" t="s">
        <v>30</v>
      </c>
      <c r="N89" s="189" t="s">
        <v>30</v>
      </c>
      <c r="O89" s="189" t="s">
        <v>30</v>
      </c>
      <c r="P89" s="8"/>
    </row>
    <row r="90" spans="1:16" s="3" customFormat="1" ht="11.25">
      <c r="A90" s="49"/>
      <c r="B90" s="40"/>
      <c r="C90" s="49"/>
      <c r="D90" s="55"/>
      <c r="E90" s="49"/>
      <c r="F90" s="194"/>
      <c r="G90" s="194"/>
      <c r="H90" s="206" t="s">
        <v>28</v>
      </c>
      <c r="I90" s="207"/>
      <c r="J90" s="208"/>
      <c r="K90" s="194">
        <f>SUM(K70:K89)</f>
        <v>388435.18000000005</v>
      </c>
      <c r="L90" s="194">
        <v>95798</v>
      </c>
      <c r="M90" s="191">
        <v>0</v>
      </c>
      <c r="N90" s="209">
        <v>292637.18</v>
      </c>
      <c r="O90" s="191">
        <f>G69-L90</f>
        <v>0</v>
      </c>
      <c r="P90" s="8"/>
    </row>
    <row r="91" spans="1:16" s="3" customFormat="1" ht="11.25">
      <c r="A91" s="129" t="s">
        <v>132</v>
      </c>
      <c r="B91" s="132" t="s">
        <v>56</v>
      </c>
      <c r="C91" s="122">
        <v>85295</v>
      </c>
      <c r="D91" s="147" t="s">
        <v>70</v>
      </c>
      <c r="E91" s="141">
        <v>2030</v>
      </c>
      <c r="F91" s="201">
        <v>175000</v>
      </c>
      <c r="G91" s="201">
        <v>65190</v>
      </c>
      <c r="H91" s="92">
        <f>G91/F91*100</f>
        <v>37.25142857142857</v>
      </c>
      <c r="I91" s="92"/>
      <c r="J91" s="121"/>
      <c r="K91" s="210"/>
      <c r="L91" s="211"/>
      <c r="M91" s="76"/>
      <c r="N91" s="201"/>
      <c r="O91" s="76"/>
      <c r="P91" s="9"/>
    </row>
    <row r="92" spans="1:16" s="3" customFormat="1" ht="11.25">
      <c r="A92" s="129"/>
      <c r="B92" s="128"/>
      <c r="C92" s="120"/>
      <c r="D92" s="9" t="s">
        <v>99</v>
      </c>
      <c r="E92" s="129"/>
      <c r="F92" s="184"/>
      <c r="G92" s="184"/>
      <c r="H92" s="98"/>
      <c r="I92" s="98"/>
      <c r="J92" s="118"/>
      <c r="K92" s="130"/>
      <c r="L92" s="87"/>
      <c r="M92" s="189"/>
      <c r="N92" s="189"/>
      <c r="O92" s="189"/>
      <c r="P92" s="9"/>
    </row>
    <row r="93" spans="1:16" s="3" customFormat="1" ht="11.25">
      <c r="A93" s="129"/>
      <c r="B93" s="128"/>
      <c r="C93" s="129"/>
      <c r="D93" s="9" t="s">
        <v>100</v>
      </c>
      <c r="E93" s="129"/>
      <c r="F93" s="184"/>
      <c r="G93" s="184"/>
      <c r="H93" s="98"/>
      <c r="I93" s="98"/>
      <c r="J93" s="118" t="s">
        <v>71</v>
      </c>
      <c r="K93" s="130">
        <v>177667.97</v>
      </c>
      <c r="L93" s="87" t="s">
        <v>30</v>
      </c>
      <c r="M93" s="189" t="s">
        <v>30</v>
      </c>
      <c r="N93" s="189" t="s">
        <v>30</v>
      </c>
      <c r="O93" s="189" t="s">
        <v>30</v>
      </c>
      <c r="P93" s="8"/>
    </row>
    <row r="94" spans="1:16" s="3" customFormat="1" ht="11.25">
      <c r="A94" s="71"/>
      <c r="B94" s="31"/>
      <c r="C94" s="71"/>
      <c r="D94" s="46"/>
      <c r="E94" s="71"/>
      <c r="F94" s="184"/>
      <c r="G94" s="184"/>
      <c r="H94" s="98"/>
      <c r="I94" s="98"/>
      <c r="J94" s="118"/>
      <c r="K94" s="130"/>
      <c r="L94" s="184"/>
      <c r="M94" s="189"/>
      <c r="N94" s="149"/>
      <c r="O94" s="189"/>
      <c r="P94" s="8"/>
    </row>
    <row r="95" spans="1:16" s="3" customFormat="1" ht="11.25">
      <c r="A95" s="38"/>
      <c r="B95" s="40"/>
      <c r="C95" s="38"/>
      <c r="D95" s="44"/>
      <c r="E95" s="38"/>
      <c r="F95" s="194"/>
      <c r="G95" s="194"/>
      <c r="H95" s="212" t="s">
        <v>28</v>
      </c>
      <c r="I95" s="213"/>
      <c r="J95" s="190"/>
      <c r="K95" s="194">
        <f>SUM(K93:K94)</f>
        <v>177667.97</v>
      </c>
      <c r="L95" s="113">
        <v>64267.66</v>
      </c>
      <c r="M95" s="113">
        <v>0</v>
      </c>
      <c r="N95" s="113">
        <v>113400.31</v>
      </c>
      <c r="O95" s="113">
        <f>G91-L95</f>
        <v>922.3399999999965</v>
      </c>
      <c r="P95" s="8"/>
    </row>
    <row r="96" spans="1:16" s="3" customFormat="1" ht="11.25">
      <c r="A96" s="122" t="s">
        <v>133</v>
      </c>
      <c r="B96" s="121" t="s">
        <v>116</v>
      </c>
      <c r="C96" s="122">
        <v>85324</v>
      </c>
      <c r="D96" s="116" t="s">
        <v>156</v>
      </c>
      <c r="E96" s="122">
        <v>2440</v>
      </c>
      <c r="F96" s="130">
        <v>651</v>
      </c>
      <c r="G96" s="184">
        <v>0</v>
      </c>
      <c r="H96" s="208">
        <v>0</v>
      </c>
      <c r="I96" s="214"/>
      <c r="J96" s="214"/>
      <c r="K96" s="76"/>
      <c r="L96" s="76"/>
      <c r="M96" s="76"/>
      <c r="N96" s="76"/>
      <c r="O96" s="76"/>
      <c r="P96" s="8"/>
    </row>
    <row r="97" spans="1:16" s="3" customFormat="1" ht="11.25">
      <c r="A97" s="39"/>
      <c r="B97" s="29"/>
      <c r="C97" s="136"/>
      <c r="D97" s="117" t="s">
        <v>157</v>
      </c>
      <c r="E97" s="120"/>
      <c r="F97" s="130"/>
      <c r="G97" s="184"/>
      <c r="H97" s="215"/>
      <c r="I97" s="214"/>
      <c r="J97" s="214"/>
      <c r="K97" s="87"/>
      <c r="L97" s="184"/>
      <c r="M97" s="87"/>
      <c r="N97" s="130"/>
      <c r="O97" s="87"/>
      <c r="P97" s="8"/>
    </row>
    <row r="98" spans="1:16" s="3" customFormat="1" ht="11.25">
      <c r="A98" s="39"/>
      <c r="B98" s="29"/>
      <c r="C98" s="136"/>
      <c r="D98" s="117" t="s">
        <v>158</v>
      </c>
      <c r="E98" s="120"/>
      <c r="F98" s="130"/>
      <c r="G98" s="184"/>
      <c r="H98" s="215"/>
      <c r="I98" s="214"/>
      <c r="J98" s="216" t="s">
        <v>30</v>
      </c>
      <c r="K98" s="87" t="s">
        <v>30</v>
      </c>
      <c r="L98" s="184" t="s">
        <v>30</v>
      </c>
      <c r="M98" s="87" t="s">
        <v>30</v>
      </c>
      <c r="N98" s="130" t="s">
        <v>30</v>
      </c>
      <c r="O98" s="87" t="s">
        <v>30</v>
      </c>
      <c r="P98" s="8"/>
    </row>
    <row r="99" spans="1:16" s="3" customFormat="1" ht="11.25">
      <c r="A99" s="39"/>
      <c r="B99" s="29"/>
      <c r="C99" s="136"/>
      <c r="D99" s="117"/>
      <c r="E99" s="120"/>
      <c r="F99" s="130"/>
      <c r="G99" s="184"/>
      <c r="H99" s="215"/>
      <c r="I99" s="214"/>
      <c r="J99" s="214"/>
      <c r="K99" s="87"/>
      <c r="L99" s="184"/>
      <c r="M99" s="87"/>
      <c r="N99" s="130"/>
      <c r="O99" s="87"/>
      <c r="P99" s="8"/>
    </row>
    <row r="100" spans="1:16" s="3" customFormat="1" ht="11.25">
      <c r="A100" s="38"/>
      <c r="B100" s="40"/>
      <c r="C100" s="217"/>
      <c r="D100" s="186"/>
      <c r="E100" s="218"/>
      <c r="F100" s="114"/>
      <c r="G100" s="194"/>
      <c r="H100" s="241" t="s">
        <v>28</v>
      </c>
      <c r="I100" s="242"/>
      <c r="J100" s="213">
        <v>0</v>
      </c>
      <c r="K100" s="113">
        <v>0</v>
      </c>
      <c r="L100" s="194">
        <v>0</v>
      </c>
      <c r="M100" s="113">
        <v>0</v>
      </c>
      <c r="N100" s="114">
        <v>0</v>
      </c>
      <c r="O100" s="113">
        <v>0</v>
      </c>
      <c r="P100" s="8"/>
    </row>
    <row r="101" spans="1:16" s="3" customFormat="1" ht="11.25">
      <c r="A101" s="39"/>
      <c r="B101" s="29"/>
      <c r="C101" s="53"/>
      <c r="D101" s="42"/>
      <c r="E101" s="39"/>
      <c r="F101" s="15"/>
      <c r="G101" s="17"/>
      <c r="H101" s="166"/>
      <c r="I101" s="137"/>
      <c r="J101" s="137"/>
      <c r="K101" s="13"/>
      <c r="L101" s="17"/>
      <c r="M101" s="13"/>
      <c r="N101" s="15"/>
      <c r="O101" s="13"/>
      <c r="P101" s="8"/>
    </row>
    <row r="102" spans="1:16" s="3" customFormat="1" ht="11.25">
      <c r="A102" s="39"/>
      <c r="B102" s="29"/>
      <c r="C102" s="53"/>
      <c r="D102" s="42"/>
      <c r="E102" s="39"/>
      <c r="F102" s="15"/>
      <c r="G102" s="17"/>
      <c r="H102" s="166"/>
      <c r="I102" s="137"/>
      <c r="J102" s="137"/>
      <c r="K102" s="13"/>
      <c r="L102" s="17"/>
      <c r="M102" s="13"/>
      <c r="N102" s="15"/>
      <c r="O102" s="13"/>
      <c r="P102" s="8"/>
    </row>
    <row r="103" spans="1:16" s="3" customFormat="1" ht="11.25">
      <c r="A103" s="95" t="s">
        <v>134</v>
      </c>
      <c r="B103" s="88" t="s">
        <v>116</v>
      </c>
      <c r="C103" s="160">
        <v>85395</v>
      </c>
      <c r="D103" s="96" t="s">
        <v>117</v>
      </c>
      <c r="E103" s="95">
        <v>2008</v>
      </c>
      <c r="F103" s="130">
        <v>131999</v>
      </c>
      <c r="G103" s="184">
        <v>131998.22</v>
      </c>
      <c r="H103" s="98">
        <f>G103/F103*100</f>
        <v>99.99940908643248</v>
      </c>
      <c r="I103" s="137"/>
      <c r="J103" s="177"/>
      <c r="K103" s="13"/>
      <c r="L103" s="17"/>
      <c r="M103" s="13"/>
      <c r="N103" s="15"/>
      <c r="O103" s="13"/>
      <c r="P103" s="8"/>
    </row>
    <row r="104" spans="1:16" s="3" customFormat="1" ht="11.25">
      <c r="A104" s="161"/>
      <c r="B104" s="162"/>
      <c r="C104" s="160"/>
      <c r="D104" s="96" t="s">
        <v>146</v>
      </c>
      <c r="E104" s="95"/>
      <c r="F104" s="15"/>
      <c r="G104" s="17"/>
      <c r="H104" s="62"/>
      <c r="I104" s="137"/>
      <c r="J104" s="195" t="s">
        <v>122</v>
      </c>
      <c r="K104" s="87">
        <v>15619</v>
      </c>
      <c r="L104" s="184" t="s">
        <v>30</v>
      </c>
      <c r="M104" s="87" t="s">
        <v>30</v>
      </c>
      <c r="N104" s="130" t="s">
        <v>30</v>
      </c>
      <c r="O104" s="87" t="s">
        <v>30</v>
      </c>
      <c r="P104" s="8"/>
    </row>
    <row r="105" spans="1:16" s="3" customFormat="1" ht="11.25">
      <c r="A105" s="161"/>
      <c r="B105" s="162"/>
      <c r="C105" s="160"/>
      <c r="D105" s="96" t="s">
        <v>119</v>
      </c>
      <c r="E105" s="95"/>
      <c r="F105" s="15"/>
      <c r="G105" s="17"/>
      <c r="H105" s="62"/>
      <c r="I105" s="137"/>
      <c r="J105" s="195" t="s">
        <v>147</v>
      </c>
      <c r="K105" s="87">
        <v>1862.16</v>
      </c>
      <c r="L105" s="184" t="s">
        <v>30</v>
      </c>
      <c r="M105" s="87" t="s">
        <v>30</v>
      </c>
      <c r="N105" s="130" t="s">
        <v>30</v>
      </c>
      <c r="O105" s="87" t="s">
        <v>30</v>
      </c>
      <c r="P105" s="8"/>
    </row>
    <row r="106" spans="1:16" s="3" customFormat="1" ht="11.25">
      <c r="A106" s="161"/>
      <c r="B106" s="162"/>
      <c r="C106" s="160"/>
      <c r="D106" s="96" t="s">
        <v>120</v>
      </c>
      <c r="E106" s="95"/>
      <c r="F106" s="15"/>
      <c r="G106" s="17"/>
      <c r="H106" s="62"/>
      <c r="I106" s="137"/>
      <c r="J106" s="195" t="s">
        <v>124</v>
      </c>
      <c r="K106" s="87">
        <v>3275</v>
      </c>
      <c r="L106" s="184" t="s">
        <v>30</v>
      </c>
      <c r="M106" s="87" t="s">
        <v>30</v>
      </c>
      <c r="N106" s="130" t="s">
        <v>30</v>
      </c>
      <c r="O106" s="87" t="s">
        <v>30</v>
      </c>
      <c r="P106" s="8"/>
    </row>
    <row r="107" spans="1:16" s="3" customFormat="1" ht="11.25">
      <c r="A107" s="161"/>
      <c r="B107" s="162"/>
      <c r="C107" s="160"/>
      <c r="D107" s="96"/>
      <c r="E107" s="95"/>
      <c r="F107" s="15"/>
      <c r="G107" s="17"/>
      <c r="H107" s="62"/>
      <c r="I107" s="137"/>
      <c r="J107" s="195" t="s">
        <v>126</v>
      </c>
      <c r="K107" s="87">
        <v>522.69</v>
      </c>
      <c r="L107" s="184" t="s">
        <v>30</v>
      </c>
      <c r="M107" s="87" t="s">
        <v>30</v>
      </c>
      <c r="N107" s="130" t="s">
        <v>30</v>
      </c>
      <c r="O107" s="87" t="s">
        <v>30</v>
      </c>
      <c r="P107" s="8"/>
    </row>
    <row r="108" spans="1:16" s="3" customFormat="1" ht="11.25">
      <c r="A108" s="161"/>
      <c r="B108" s="162"/>
      <c r="C108" s="160"/>
      <c r="D108" s="96"/>
      <c r="E108" s="95"/>
      <c r="F108" s="15"/>
      <c r="G108" s="17"/>
      <c r="H108" s="62"/>
      <c r="I108" s="137"/>
      <c r="J108" s="195" t="s">
        <v>149</v>
      </c>
      <c r="K108" s="87">
        <v>8343</v>
      </c>
      <c r="L108" s="184" t="s">
        <v>30</v>
      </c>
      <c r="M108" s="87" t="s">
        <v>30</v>
      </c>
      <c r="N108" s="130" t="s">
        <v>30</v>
      </c>
      <c r="O108" s="87" t="s">
        <v>30</v>
      </c>
      <c r="P108" s="8"/>
    </row>
    <row r="109" spans="1:16" s="3" customFormat="1" ht="11.25">
      <c r="A109" s="161"/>
      <c r="B109" s="162"/>
      <c r="C109" s="160"/>
      <c r="D109" s="96"/>
      <c r="E109" s="95"/>
      <c r="F109" s="15"/>
      <c r="G109" s="17"/>
      <c r="H109" s="62"/>
      <c r="I109" s="137"/>
      <c r="J109" s="195" t="s">
        <v>151</v>
      </c>
      <c r="K109" s="87">
        <v>12782</v>
      </c>
      <c r="L109" s="184" t="s">
        <v>30</v>
      </c>
      <c r="M109" s="87" t="s">
        <v>30</v>
      </c>
      <c r="N109" s="130" t="s">
        <v>30</v>
      </c>
      <c r="O109" s="87" t="s">
        <v>30</v>
      </c>
      <c r="P109" s="8"/>
    </row>
    <row r="110" spans="1:16" s="3" customFormat="1" ht="11.25">
      <c r="A110" s="161"/>
      <c r="B110" s="162"/>
      <c r="C110" s="160"/>
      <c r="D110" s="96"/>
      <c r="E110" s="95"/>
      <c r="F110" s="15"/>
      <c r="G110" s="17"/>
      <c r="H110" s="62"/>
      <c r="I110" s="137"/>
      <c r="J110" s="195" t="s">
        <v>153</v>
      </c>
      <c r="K110" s="87">
        <v>4957.32</v>
      </c>
      <c r="L110" s="184" t="s">
        <v>30</v>
      </c>
      <c r="M110" s="87" t="s">
        <v>30</v>
      </c>
      <c r="N110" s="130" t="s">
        <v>30</v>
      </c>
      <c r="O110" s="87" t="s">
        <v>30</v>
      </c>
      <c r="P110" s="8"/>
    </row>
    <row r="111" spans="1:16" s="3" customFormat="1" ht="11.25">
      <c r="A111" s="161"/>
      <c r="B111" s="162"/>
      <c r="C111" s="160"/>
      <c r="D111" s="96"/>
      <c r="E111" s="95"/>
      <c r="F111" s="15"/>
      <c r="G111" s="17"/>
      <c r="H111" s="62"/>
      <c r="I111" s="137"/>
      <c r="J111" s="195" t="s">
        <v>128</v>
      </c>
      <c r="K111" s="87">
        <v>712.32</v>
      </c>
      <c r="L111" s="184" t="s">
        <v>30</v>
      </c>
      <c r="M111" s="87" t="s">
        <v>30</v>
      </c>
      <c r="N111" s="130" t="s">
        <v>30</v>
      </c>
      <c r="O111" s="87" t="s">
        <v>30</v>
      </c>
      <c r="P111" s="8"/>
    </row>
    <row r="112" spans="1:16" s="3" customFormat="1" ht="11.25">
      <c r="A112" s="161"/>
      <c r="B112" s="162"/>
      <c r="C112" s="160"/>
      <c r="D112" s="96"/>
      <c r="E112" s="95"/>
      <c r="F112" s="15"/>
      <c r="G112" s="17"/>
      <c r="H112" s="62"/>
      <c r="I112" s="137"/>
      <c r="J112" s="195"/>
      <c r="K112" s="87"/>
      <c r="L112" s="184"/>
      <c r="M112" s="87"/>
      <c r="N112" s="130"/>
      <c r="O112" s="87"/>
      <c r="P112" s="8"/>
    </row>
    <row r="113" spans="1:16" s="3" customFormat="1" ht="11.25">
      <c r="A113" s="161"/>
      <c r="B113" s="162"/>
      <c r="C113" s="160"/>
      <c r="D113" s="96" t="s">
        <v>146</v>
      </c>
      <c r="E113" s="95">
        <v>2009</v>
      </c>
      <c r="F113" s="130">
        <v>6988</v>
      </c>
      <c r="G113" s="184">
        <v>6988.12</v>
      </c>
      <c r="H113" s="98">
        <f>G113/F113*100</f>
        <v>100.00171722953635</v>
      </c>
      <c r="I113" s="137"/>
      <c r="J113" s="195"/>
      <c r="K113" s="87"/>
      <c r="L113" s="184" t="s">
        <v>30</v>
      </c>
      <c r="M113" s="87" t="s">
        <v>30</v>
      </c>
      <c r="N113" s="130" t="s">
        <v>30</v>
      </c>
      <c r="O113" s="87" t="s">
        <v>30</v>
      </c>
      <c r="P113" s="8"/>
    </row>
    <row r="114" spans="1:16" s="3" customFormat="1" ht="11.25">
      <c r="A114" s="161"/>
      <c r="B114" s="162"/>
      <c r="C114" s="160"/>
      <c r="D114" s="96" t="s">
        <v>119</v>
      </c>
      <c r="E114" s="95"/>
      <c r="F114" s="15"/>
      <c r="G114" s="17"/>
      <c r="H114" s="62"/>
      <c r="I114" s="137"/>
      <c r="J114" s="195" t="s">
        <v>123</v>
      </c>
      <c r="K114" s="87">
        <v>830.81</v>
      </c>
      <c r="L114" s="184" t="s">
        <v>30</v>
      </c>
      <c r="M114" s="87" t="s">
        <v>30</v>
      </c>
      <c r="N114" s="130" t="s">
        <v>30</v>
      </c>
      <c r="O114" s="87" t="s">
        <v>30</v>
      </c>
      <c r="P114" s="8"/>
    </row>
    <row r="115" spans="1:16" s="3" customFormat="1" ht="11.25">
      <c r="A115" s="161"/>
      <c r="B115" s="162"/>
      <c r="C115" s="160"/>
      <c r="D115" s="96" t="s">
        <v>121</v>
      </c>
      <c r="E115" s="95"/>
      <c r="F115" s="15"/>
      <c r="G115" s="17"/>
      <c r="H115" s="62"/>
      <c r="I115" s="137"/>
      <c r="J115" s="195" t="s">
        <v>148</v>
      </c>
      <c r="K115" s="87">
        <v>98.59</v>
      </c>
      <c r="L115" s="184" t="s">
        <v>30</v>
      </c>
      <c r="M115" s="87" t="s">
        <v>30</v>
      </c>
      <c r="N115" s="130" t="s">
        <v>30</v>
      </c>
      <c r="O115" s="87" t="s">
        <v>30</v>
      </c>
      <c r="P115" s="8"/>
    </row>
    <row r="116" spans="1:16" s="3" customFormat="1" ht="11.25">
      <c r="A116" s="161"/>
      <c r="B116" s="162"/>
      <c r="C116" s="160"/>
      <c r="D116" s="96"/>
      <c r="E116" s="95"/>
      <c r="F116" s="15"/>
      <c r="G116" s="17"/>
      <c r="H116" s="62"/>
      <c r="I116" s="137"/>
      <c r="J116" s="195" t="s">
        <v>125</v>
      </c>
      <c r="K116" s="87">
        <v>169.46</v>
      </c>
      <c r="L116" s="184" t="s">
        <v>30</v>
      </c>
      <c r="M116" s="87" t="s">
        <v>30</v>
      </c>
      <c r="N116" s="130" t="s">
        <v>30</v>
      </c>
      <c r="O116" s="87" t="s">
        <v>30</v>
      </c>
      <c r="P116" s="8"/>
    </row>
    <row r="117" spans="1:16" s="3" customFormat="1" ht="11.25">
      <c r="A117" s="161"/>
      <c r="B117" s="162"/>
      <c r="C117" s="160"/>
      <c r="D117" s="96"/>
      <c r="E117" s="95"/>
      <c r="F117" s="15"/>
      <c r="G117" s="17"/>
      <c r="H117" s="166"/>
      <c r="I117" s="137"/>
      <c r="J117" s="195" t="s">
        <v>127</v>
      </c>
      <c r="K117" s="87">
        <v>27.67</v>
      </c>
      <c r="L117" s="184" t="s">
        <v>30</v>
      </c>
      <c r="M117" s="87" t="s">
        <v>30</v>
      </c>
      <c r="N117" s="130" t="s">
        <v>30</v>
      </c>
      <c r="O117" s="87" t="s">
        <v>30</v>
      </c>
      <c r="P117" s="8"/>
    </row>
    <row r="118" spans="1:16" s="3" customFormat="1" ht="11.25">
      <c r="A118" s="161"/>
      <c r="B118" s="162"/>
      <c r="C118" s="160"/>
      <c r="D118" s="96"/>
      <c r="E118" s="95"/>
      <c r="F118" s="15"/>
      <c r="G118" s="17"/>
      <c r="H118" s="166"/>
      <c r="I118" s="137"/>
      <c r="J118" s="195" t="s">
        <v>150</v>
      </c>
      <c r="K118" s="87">
        <v>441.72</v>
      </c>
      <c r="L118" s="184" t="s">
        <v>30</v>
      </c>
      <c r="M118" s="87" t="s">
        <v>30</v>
      </c>
      <c r="N118" s="130" t="s">
        <v>30</v>
      </c>
      <c r="O118" s="87" t="s">
        <v>30</v>
      </c>
      <c r="P118" s="8"/>
    </row>
    <row r="119" spans="1:16" s="3" customFormat="1" ht="11.25">
      <c r="A119" s="161"/>
      <c r="B119" s="162"/>
      <c r="C119" s="160"/>
      <c r="D119" s="96"/>
      <c r="E119" s="95"/>
      <c r="F119" s="15"/>
      <c r="G119" s="17"/>
      <c r="H119" s="166"/>
      <c r="I119" s="137"/>
      <c r="J119" s="195" t="s">
        <v>152</v>
      </c>
      <c r="K119" s="87">
        <v>676.71</v>
      </c>
      <c r="L119" s="184" t="s">
        <v>30</v>
      </c>
      <c r="M119" s="87" t="s">
        <v>30</v>
      </c>
      <c r="N119" s="130" t="s">
        <v>30</v>
      </c>
      <c r="O119" s="87" t="s">
        <v>30</v>
      </c>
      <c r="P119" s="8"/>
    </row>
    <row r="120" spans="1:16" s="3" customFormat="1" ht="11.25">
      <c r="A120" s="161"/>
      <c r="B120" s="162"/>
      <c r="C120" s="163"/>
      <c r="D120" s="96"/>
      <c r="E120" s="161"/>
      <c r="F120" s="15"/>
      <c r="G120" s="17"/>
      <c r="H120" s="166"/>
      <c r="I120" s="137"/>
      <c r="J120" s="195" t="s">
        <v>154</v>
      </c>
      <c r="K120" s="87">
        <v>262.44</v>
      </c>
      <c r="L120" s="184" t="s">
        <v>30</v>
      </c>
      <c r="M120" s="87" t="s">
        <v>30</v>
      </c>
      <c r="N120" s="130" t="s">
        <v>30</v>
      </c>
      <c r="O120" s="87" t="s">
        <v>30</v>
      </c>
      <c r="P120" s="8"/>
    </row>
    <row r="121" spans="1:16" s="3" customFormat="1" ht="11.25">
      <c r="A121" s="161"/>
      <c r="B121" s="165"/>
      <c r="C121" s="163"/>
      <c r="D121" s="164"/>
      <c r="E121" s="161"/>
      <c r="F121" s="15"/>
      <c r="G121" s="17"/>
      <c r="H121" s="166"/>
      <c r="I121" s="137"/>
      <c r="J121" s="195" t="s">
        <v>129</v>
      </c>
      <c r="K121" s="87">
        <v>37.71</v>
      </c>
      <c r="L121" s="184" t="s">
        <v>30</v>
      </c>
      <c r="M121" s="87" t="s">
        <v>30</v>
      </c>
      <c r="N121" s="130" t="s">
        <v>30</v>
      </c>
      <c r="O121" s="87" t="s">
        <v>30</v>
      </c>
      <c r="P121" s="8"/>
    </row>
    <row r="122" spans="1:16" s="3" customFormat="1" ht="11.25">
      <c r="A122" s="176"/>
      <c r="B122" s="165"/>
      <c r="C122" s="163"/>
      <c r="D122" s="164"/>
      <c r="E122" s="161"/>
      <c r="F122" s="15"/>
      <c r="G122" s="17"/>
      <c r="H122" s="181"/>
      <c r="I122" s="137"/>
      <c r="J122" s="195"/>
      <c r="K122" s="87"/>
      <c r="L122" s="184"/>
      <c r="M122" s="13"/>
      <c r="N122" s="15"/>
      <c r="O122" s="13"/>
      <c r="P122" s="8"/>
    </row>
    <row r="123" spans="1:16" s="3" customFormat="1" ht="11.25">
      <c r="A123" s="38"/>
      <c r="B123" s="40"/>
      <c r="C123" s="38"/>
      <c r="D123" s="44"/>
      <c r="E123" s="38"/>
      <c r="F123" s="18"/>
      <c r="G123" s="18"/>
      <c r="H123" s="241" t="s">
        <v>28</v>
      </c>
      <c r="I123" s="242"/>
      <c r="J123" s="111"/>
      <c r="K123" s="113">
        <f>SUM(K104:K121)</f>
        <v>50618.59999999999</v>
      </c>
      <c r="L123" s="113">
        <v>50619.47</v>
      </c>
      <c r="M123" s="191">
        <v>0</v>
      </c>
      <c r="N123" s="191">
        <v>0</v>
      </c>
      <c r="O123" s="113">
        <f>(G103+G113)-L123</f>
        <v>88366.87</v>
      </c>
      <c r="P123" s="8"/>
    </row>
    <row r="124" spans="1:16" s="3" customFormat="1" ht="11.25">
      <c r="A124" s="39"/>
      <c r="B124" s="29"/>
      <c r="C124" s="53"/>
      <c r="D124" s="42"/>
      <c r="E124" s="39"/>
      <c r="F124" s="15"/>
      <c r="G124" s="17"/>
      <c r="H124" s="166"/>
      <c r="I124" s="137"/>
      <c r="J124" s="137"/>
      <c r="K124" s="13"/>
      <c r="L124" s="17"/>
      <c r="M124" s="13"/>
      <c r="N124" s="15"/>
      <c r="O124" s="13"/>
      <c r="P124" s="8"/>
    </row>
    <row r="125" spans="1:16" s="3" customFormat="1" ht="11.25">
      <c r="A125" s="120" t="s">
        <v>130</v>
      </c>
      <c r="B125" s="118" t="s">
        <v>61</v>
      </c>
      <c r="C125" s="136">
        <v>85415</v>
      </c>
      <c r="D125" s="117" t="s">
        <v>69</v>
      </c>
      <c r="E125" s="120">
        <v>2030</v>
      </c>
      <c r="F125" s="87">
        <v>73607</v>
      </c>
      <c r="G125" s="87">
        <v>73607</v>
      </c>
      <c r="H125" s="98">
        <f>G125/F125*100</f>
        <v>100</v>
      </c>
      <c r="I125" s="98"/>
      <c r="J125" s="118"/>
      <c r="K125" s="87"/>
      <c r="L125" s="184"/>
      <c r="M125" s="87"/>
      <c r="N125" s="130"/>
      <c r="O125" s="87"/>
      <c r="P125" s="8"/>
    </row>
    <row r="126" spans="1:16" s="3" customFormat="1" ht="11.25">
      <c r="A126" s="120"/>
      <c r="B126" s="118"/>
      <c r="C126" s="136"/>
      <c r="D126" s="117" t="s">
        <v>155</v>
      </c>
      <c r="E126" s="39"/>
      <c r="F126" s="87"/>
      <c r="G126" s="87"/>
      <c r="H126" s="98"/>
      <c r="I126" s="98"/>
      <c r="J126" s="118" t="s">
        <v>106</v>
      </c>
      <c r="K126" s="87">
        <v>50072</v>
      </c>
      <c r="L126" s="184" t="s">
        <v>30</v>
      </c>
      <c r="M126" s="87" t="s">
        <v>30</v>
      </c>
      <c r="N126" s="130" t="s">
        <v>30</v>
      </c>
      <c r="O126" s="87" t="s">
        <v>30</v>
      </c>
      <c r="P126" s="8"/>
    </row>
    <row r="127" spans="1:16" s="3" customFormat="1" ht="11.25">
      <c r="A127" s="47"/>
      <c r="B127" s="29"/>
      <c r="C127" s="53"/>
      <c r="D127" s="42"/>
      <c r="E127" s="39"/>
      <c r="F127" s="87"/>
      <c r="G127" s="87"/>
      <c r="H127" s="98"/>
      <c r="I127" s="98"/>
      <c r="J127" s="118"/>
      <c r="K127" s="87"/>
      <c r="L127" s="184"/>
      <c r="M127" s="87"/>
      <c r="N127" s="130"/>
      <c r="O127" s="87"/>
      <c r="P127" s="8"/>
    </row>
    <row r="128" spans="1:16" s="3" customFormat="1" ht="11.25">
      <c r="A128" s="38"/>
      <c r="B128" s="40"/>
      <c r="C128" s="38"/>
      <c r="D128" s="44"/>
      <c r="E128" s="38"/>
      <c r="F128" s="113"/>
      <c r="G128" s="113"/>
      <c r="H128" s="241" t="s">
        <v>28</v>
      </c>
      <c r="I128" s="242"/>
      <c r="J128" s="111"/>
      <c r="K128" s="113">
        <f>SUM(K126:K127)</f>
        <v>50072</v>
      </c>
      <c r="L128" s="113">
        <v>49908</v>
      </c>
      <c r="M128" s="191">
        <v>0</v>
      </c>
      <c r="N128" s="191">
        <v>164</v>
      </c>
      <c r="O128" s="113">
        <f>G125-L128</f>
        <v>23699</v>
      </c>
      <c r="P128" s="8"/>
    </row>
    <row r="129" spans="1:16" s="3" customFormat="1" ht="11.25">
      <c r="A129" s="71"/>
      <c r="B129" s="29"/>
      <c r="C129" s="53"/>
      <c r="D129" s="42"/>
      <c r="E129" s="71"/>
      <c r="F129" s="17"/>
      <c r="G129" s="17"/>
      <c r="H129" s="72"/>
      <c r="I129" s="62"/>
      <c r="J129" s="29"/>
      <c r="K129" s="13"/>
      <c r="L129" s="17"/>
      <c r="M129" s="41"/>
      <c r="N129" s="41"/>
      <c r="O129" s="13"/>
      <c r="P129" s="8"/>
    </row>
    <row r="130" spans="1:16" s="3" customFormat="1" ht="11.25">
      <c r="A130" s="77" t="s">
        <v>131</v>
      </c>
      <c r="B130" s="88" t="s">
        <v>118</v>
      </c>
      <c r="C130" s="160">
        <v>92695</v>
      </c>
      <c r="D130" s="96" t="s">
        <v>77</v>
      </c>
      <c r="E130" s="77">
        <v>2440</v>
      </c>
      <c r="F130" s="184">
        <v>35700</v>
      </c>
      <c r="G130" s="184">
        <v>20000</v>
      </c>
      <c r="H130" s="98">
        <f>G130/F130*100</f>
        <v>56.022408963585434</v>
      </c>
      <c r="I130" s="98"/>
      <c r="J130" s="118"/>
      <c r="K130" s="87"/>
      <c r="L130" s="184"/>
      <c r="M130" s="188"/>
      <c r="N130" s="188"/>
      <c r="O130" s="189"/>
      <c r="P130" s="8"/>
    </row>
    <row r="131" spans="1:16" s="3" customFormat="1" ht="11.25">
      <c r="A131" s="77"/>
      <c r="B131" s="88"/>
      <c r="C131" s="160"/>
      <c r="D131" s="96" t="s">
        <v>159</v>
      </c>
      <c r="E131" s="77"/>
      <c r="F131" s="184"/>
      <c r="G131" s="184"/>
      <c r="H131" s="193"/>
      <c r="I131" s="98"/>
      <c r="J131" s="118" t="s">
        <v>79</v>
      </c>
      <c r="K131" s="87">
        <v>10815.75</v>
      </c>
      <c r="L131" s="184" t="s">
        <v>30</v>
      </c>
      <c r="M131" s="188" t="s">
        <v>30</v>
      </c>
      <c r="N131" s="188" t="s">
        <v>30</v>
      </c>
      <c r="O131" s="189" t="s">
        <v>30</v>
      </c>
      <c r="P131" s="8"/>
    </row>
    <row r="132" spans="1:16" s="3" customFormat="1" ht="11.25">
      <c r="A132" s="77"/>
      <c r="B132" s="88"/>
      <c r="C132" s="160"/>
      <c r="D132" s="96" t="s">
        <v>160</v>
      </c>
      <c r="E132" s="77"/>
      <c r="F132" s="184"/>
      <c r="G132" s="184"/>
      <c r="H132" s="193"/>
      <c r="I132" s="98"/>
      <c r="J132" s="118" t="s">
        <v>80</v>
      </c>
      <c r="K132" s="87">
        <v>1449.36</v>
      </c>
      <c r="L132" s="184" t="s">
        <v>30</v>
      </c>
      <c r="M132" s="188" t="s">
        <v>30</v>
      </c>
      <c r="N132" s="188" t="s">
        <v>30</v>
      </c>
      <c r="O132" s="189" t="s">
        <v>30</v>
      </c>
      <c r="P132" s="8"/>
    </row>
    <row r="133" spans="1:16" s="3" customFormat="1" ht="11.25">
      <c r="A133" s="77"/>
      <c r="B133" s="88"/>
      <c r="C133" s="160"/>
      <c r="D133" s="96" t="s">
        <v>161</v>
      </c>
      <c r="E133" s="77"/>
      <c r="F133" s="184"/>
      <c r="G133" s="184"/>
      <c r="H133" s="193"/>
      <c r="I133" s="98"/>
      <c r="J133" s="118" t="s">
        <v>162</v>
      </c>
      <c r="K133" s="87">
        <v>1561.6</v>
      </c>
      <c r="L133" s="184" t="s">
        <v>30</v>
      </c>
      <c r="M133" s="188" t="s">
        <v>30</v>
      </c>
      <c r="N133" s="188" t="s">
        <v>30</v>
      </c>
      <c r="O133" s="189" t="s">
        <v>30</v>
      </c>
      <c r="P133" s="8"/>
    </row>
    <row r="134" spans="1:16" s="3" customFormat="1" ht="11.25">
      <c r="A134" s="77"/>
      <c r="B134" s="88"/>
      <c r="C134" s="160"/>
      <c r="D134" s="96"/>
      <c r="E134" s="77"/>
      <c r="F134" s="184"/>
      <c r="G134" s="184"/>
      <c r="H134" s="193"/>
      <c r="I134" s="98"/>
      <c r="J134" s="118"/>
      <c r="K134" s="87"/>
      <c r="L134" s="184"/>
      <c r="M134" s="188"/>
      <c r="N134" s="188"/>
      <c r="O134" s="189"/>
      <c r="P134" s="8"/>
    </row>
    <row r="135" spans="1:16" s="3" customFormat="1" ht="11.25">
      <c r="A135" s="38"/>
      <c r="B135" s="168"/>
      <c r="C135" s="38"/>
      <c r="D135" s="55"/>
      <c r="E135" s="38"/>
      <c r="F135" s="113"/>
      <c r="G135" s="187"/>
      <c r="H135" s="241" t="s">
        <v>28</v>
      </c>
      <c r="I135" s="242"/>
      <c r="J135" s="111"/>
      <c r="K135" s="113">
        <f>SUM(K131:K134)</f>
        <v>13826.710000000001</v>
      </c>
      <c r="L135" s="113">
        <v>13827</v>
      </c>
      <c r="M135" s="191">
        <v>0</v>
      </c>
      <c r="N135" s="191">
        <v>0</v>
      </c>
      <c r="O135" s="113">
        <f>G130-L135</f>
        <v>6173</v>
      </c>
      <c r="P135" s="8"/>
    </row>
    <row r="136" spans="1:15" s="4" customFormat="1" ht="12.75" customHeight="1">
      <c r="A136" s="252" t="s">
        <v>60</v>
      </c>
      <c r="B136" s="253"/>
      <c r="C136" s="253"/>
      <c r="D136" s="254"/>
      <c r="E136" s="167" t="s">
        <v>30</v>
      </c>
      <c r="F136" s="219">
        <f>SUM(+F130+F125+F113+F103+F96+F91+F69+F65+F60)</f>
        <v>1591545</v>
      </c>
      <c r="G136" s="219">
        <f>SUM(+G130+G125+G113+G103+G96+G91+G69+G65+G60)</f>
        <v>442657.33999999997</v>
      </c>
      <c r="H136" s="220">
        <f>G136/F136*100</f>
        <v>27.813058380378813</v>
      </c>
      <c r="I136" s="221"/>
      <c r="J136" s="222"/>
      <c r="K136" s="219">
        <v>812982</v>
      </c>
      <c r="L136" s="219">
        <f>SUM(L64+L68+L90+L95+L100+L123+L128+L135)</f>
        <v>323496.13</v>
      </c>
      <c r="M136" s="219">
        <f>SUM(M64+M68+M90+M95+M100+M123+M128+M135)</f>
        <v>0</v>
      </c>
      <c r="N136" s="219">
        <f>SUM(N64+N68+N90+N95+N100+N123+N128+N135)</f>
        <v>489486.44</v>
      </c>
      <c r="O136" s="219">
        <f>SUM(O64+O68+O90+O95+O100+O123+O128+O135)</f>
        <v>119161.20999999999</v>
      </c>
    </row>
    <row r="137" spans="1:16" s="4" customFormat="1" ht="12.75" customHeight="1">
      <c r="A137" s="246" t="s">
        <v>33</v>
      </c>
      <c r="B137" s="247"/>
      <c r="C137" s="247"/>
      <c r="D137" s="248"/>
      <c r="E137" s="152"/>
      <c r="F137" s="223">
        <v>0</v>
      </c>
      <c r="G137" s="224">
        <v>0</v>
      </c>
      <c r="H137" s="225">
        <v>0</v>
      </c>
      <c r="I137" s="224">
        <v>0</v>
      </c>
      <c r="J137" s="226"/>
      <c r="K137" s="224">
        <v>0</v>
      </c>
      <c r="L137" s="227">
        <v>0</v>
      </c>
      <c r="M137" s="224">
        <v>0</v>
      </c>
      <c r="N137" s="223">
        <v>0</v>
      </c>
      <c r="O137" s="228">
        <v>0</v>
      </c>
      <c r="P137" s="21"/>
    </row>
    <row r="138" spans="1:16" s="3" customFormat="1" ht="12" customHeight="1">
      <c r="A138" s="230" t="s">
        <v>32</v>
      </c>
      <c r="B138" s="231"/>
      <c r="C138" s="231"/>
      <c r="D138" s="231"/>
      <c r="E138" s="232"/>
      <c r="F138" s="229">
        <f>F136+F58</f>
        <v>6579093</v>
      </c>
      <c r="G138" s="229">
        <f>G136+G58</f>
        <v>3045412.34</v>
      </c>
      <c r="H138" s="225">
        <f>G138/F138*100</f>
        <v>46.28924290931896</v>
      </c>
      <c r="I138" s="229">
        <f aca="true" t="shared" si="0" ref="I138:O138">I136+I58</f>
        <v>0</v>
      </c>
      <c r="J138" s="229">
        <f t="shared" si="0"/>
        <v>0</v>
      </c>
      <c r="K138" s="229">
        <f t="shared" si="0"/>
        <v>3411467.35</v>
      </c>
      <c r="L138" s="229">
        <f t="shared" si="0"/>
        <v>2910977.13</v>
      </c>
      <c r="M138" s="229">
        <f t="shared" si="0"/>
        <v>0</v>
      </c>
      <c r="N138" s="229">
        <f t="shared" si="0"/>
        <v>500490.44</v>
      </c>
      <c r="O138" s="229">
        <f t="shared" si="0"/>
        <v>134435.21</v>
      </c>
      <c r="P138" s="9"/>
    </row>
    <row r="139" spans="1:15" s="3" customFormat="1" ht="11.25">
      <c r="A139" s="1"/>
      <c r="B139" s="138" t="s">
        <v>109</v>
      </c>
      <c r="C139" s="1"/>
      <c r="E139" s="1"/>
      <c r="F139" s="73"/>
      <c r="G139" s="73"/>
      <c r="H139" s="139"/>
      <c r="I139" s="73"/>
      <c r="J139" s="2"/>
      <c r="K139" s="73"/>
      <c r="L139" s="140"/>
      <c r="M139" s="73"/>
      <c r="N139" s="73"/>
      <c r="O139" s="73"/>
    </row>
    <row r="140" spans="2:15" ht="11.25">
      <c r="B140" s="2"/>
      <c r="C140" s="1"/>
      <c r="D140" s="3"/>
      <c r="E140" s="1"/>
      <c r="G140" s="19"/>
      <c r="H140" s="32"/>
      <c r="J140" s="33"/>
      <c r="K140" s="11"/>
      <c r="L140" s="34"/>
      <c r="M140" s="11"/>
      <c r="N140" s="11"/>
      <c r="O140" s="11"/>
    </row>
    <row r="141" spans="1:15" ht="14.25" customHeight="1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</row>
    <row r="142" spans="1:15" ht="14.25" customHeight="1">
      <c r="A142" s="234"/>
      <c r="B142" s="234"/>
      <c r="C142" s="234"/>
      <c r="D142" s="3"/>
      <c r="E142" s="1"/>
      <c r="G142" s="20"/>
      <c r="H142" s="32"/>
      <c r="J142" s="33"/>
      <c r="K142" s="11"/>
      <c r="L142" s="35"/>
      <c r="M142" s="11"/>
      <c r="N142" s="11"/>
      <c r="O142" s="11"/>
    </row>
    <row r="143" spans="1:15" s="3" customFormat="1" ht="11.25">
      <c r="A143" s="1"/>
      <c r="B143" s="2"/>
      <c r="E143" s="1"/>
      <c r="F143" s="170"/>
      <c r="G143" s="170"/>
      <c r="H143" s="20"/>
      <c r="I143" s="11"/>
      <c r="J143" s="33"/>
      <c r="K143" s="11"/>
      <c r="L143" s="35"/>
      <c r="M143" s="11"/>
      <c r="N143" s="11"/>
      <c r="O143" s="11"/>
    </row>
    <row r="144" spans="4:12" ht="15.75">
      <c r="D144" s="10"/>
      <c r="L144" s="36"/>
    </row>
    <row r="145" spans="2:15" ht="11.25">
      <c r="B145" s="2"/>
      <c r="C145" s="1"/>
      <c r="D145" s="3"/>
      <c r="E145" s="1"/>
      <c r="G145" s="19"/>
      <c r="H145" s="32"/>
      <c r="J145" s="33"/>
      <c r="K145" s="11"/>
      <c r="L145" s="34"/>
      <c r="M145" s="11"/>
      <c r="N145" s="11"/>
      <c r="O145" s="11"/>
    </row>
    <row r="146" spans="2:15" ht="11.25">
      <c r="B146" s="2"/>
      <c r="C146" s="1"/>
      <c r="D146" s="3"/>
      <c r="E146" s="1"/>
      <c r="G146" s="19"/>
      <c r="H146" s="32"/>
      <c r="J146" s="33"/>
      <c r="K146" s="11"/>
      <c r="L146" s="34"/>
      <c r="M146" s="11"/>
      <c r="N146" s="11"/>
      <c r="O146" s="11"/>
    </row>
    <row r="147" spans="3:12" ht="11.25">
      <c r="C147" s="7"/>
      <c r="G147" s="20"/>
      <c r="L147" s="36"/>
    </row>
    <row r="148" spans="1:15" s="8" customFormat="1" ht="11.25">
      <c r="A148" s="160"/>
      <c r="B148" s="171"/>
      <c r="C148" s="160"/>
      <c r="D148" s="172"/>
      <c r="E148" s="160"/>
      <c r="F148" s="159"/>
      <c r="G148" s="159"/>
      <c r="H148" s="148"/>
      <c r="I148" s="169"/>
      <c r="J148" s="171"/>
      <c r="K148" s="159"/>
      <c r="L148" s="159"/>
      <c r="M148" s="173"/>
      <c r="N148" s="173"/>
      <c r="O148" s="173"/>
    </row>
    <row r="149" spans="1:15" s="8" customFormat="1" ht="11.25">
      <c r="A149" s="160"/>
      <c r="B149" s="171"/>
      <c r="C149" s="160"/>
      <c r="D149" s="172"/>
      <c r="E149" s="160"/>
      <c r="F149" s="159"/>
      <c r="G149" s="159"/>
      <c r="H149" s="169"/>
      <c r="I149" s="169"/>
      <c r="J149" s="171"/>
      <c r="K149" s="159"/>
      <c r="L149" s="159"/>
      <c r="M149" s="173"/>
      <c r="N149" s="173"/>
      <c r="O149" s="173"/>
    </row>
    <row r="150" spans="1:15" s="8" customFormat="1" ht="11.25">
      <c r="A150" s="160"/>
      <c r="B150" s="171"/>
      <c r="C150" s="160"/>
      <c r="D150" s="172"/>
      <c r="E150" s="160"/>
      <c r="F150" s="159"/>
      <c r="G150" s="159"/>
      <c r="H150" s="169"/>
      <c r="I150" s="169"/>
      <c r="J150" s="171"/>
      <c r="K150" s="159"/>
      <c r="L150" s="159"/>
      <c r="M150" s="173"/>
      <c r="N150" s="173"/>
      <c r="O150" s="173"/>
    </row>
    <row r="151" spans="1:15" s="8" customFormat="1" ht="11.25">
      <c r="A151" s="160"/>
      <c r="B151" s="171"/>
      <c r="C151" s="160"/>
      <c r="D151" s="172"/>
      <c r="E151" s="160"/>
      <c r="F151" s="159"/>
      <c r="G151" s="159"/>
      <c r="H151" s="169"/>
      <c r="I151" s="169"/>
      <c r="J151" s="171"/>
      <c r="K151" s="159"/>
      <c r="L151" s="159"/>
      <c r="M151" s="173"/>
      <c r="N151" s="173"/>
      <c r="O151" s="173"/>
    </row>
    <row r="152" spans="1:15" s="8" customFormat="1" ht="11.25">
      <c r="A152" s="160"/>
      <c r="B152" s="171"/>
      <c r="C152" s="160"/>
      <c r="D152" s="172"/>
      <c r="E152" s="160"/>
      <c r="F152" s="159"/>
      <c r="G152" s="159"/>
      <c r="H152" s="169"/>
      <c r="I152" s="169"/>
      <c r="J152" s="171"/>
      <c r="K152" s="159"/>
      <c r="L152" s="159"/>
      <c r="M152" s="173"/>
      <c r="N152" s="173"/>
      <c r="O152" s="173"/>
    </row>
    <row r="153" spans="1:15" s="8" customFormat="1" ht="11.25">
      <c r="A153" s="53"/>
      <c r="B153" s="174"/>
      <c r="C153" s="53"/>
      <c r="D153" s="175"/>
      <c r="E153" s="53"/>
      <c r="F153" s="15"/>
      <c r="G153" s="15"/>
      <c r="H153" s="251"/>
      <c r="I153" s="251"/>
      <c r="J153" s="123"/>
      <c r="K153" s="130"/>
      <c r="L153" s="130"/>
      <c r="M153" s="149"/>
      <c r="N153" s="149"/>
      <c r="O153" s="130"/>
    </row>
  </sheetData>
  <mergeCells count="26">
    <mergeCell ref="H153:I153"/>
    <mergeCell ref="A137:D137"/>
    <mergeCell ref="A136:D136"/>
    <mergeCell ref="A58:D58"/>
    <mergeCell ref="H68:I68"/>
    <mergeCell ref="H64:I64"/>
    <mergeCell ref="H128:I128"/>
    <mergeCell ref="H123:I123"/>
    <mergeCell ref="H135:I135"/>
    <mergeCell ref="H100:I100"/>
    <mergeCell ref="H47:I47"/>
    <mergeCell ref="H52:I52"/>
    <mergeCell ref="H57:I57"/>
    <mergeCell ref="H23:I23"/>
    <mergeCell ref="H29:I29"/>
    <mergeCell ref="H38:I38"/>
    <mergeCell ref="A138:E138"/>
    <mergeCell ref="A141:O141"/>
    <mergeCell ref="A142:C142"/>
    <mergeCell ref="L5:N5"/>
    <mergeCell ref="C5:D5"/>
    <mergeCell ref="E5:I5"/>
    <mergeCell ref="J5:K5"/>
    <mergeCell ref="H18:I18"/>
    <mergeCell ref="A12:D12"/>
    <mergeCell ref="A59:D59"/>
  </mergeCells>
  <printOptions horizontalCentered="1"/>
  <pageMargins left="0" right="0" top="1.1811023622047245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2009-08-21T07:07:03Z</cp:lastPrinted>
  <dcterms:created xsi:type="dcterms:W3CDTF">1997-02-26T13:46:56Z</dcterms:created>
  <dcterms:modified xsi:type="dcterms:W3CDTF">2009-08-21T07:08:14Z</dcterms:modified>
  <cp:category/>
  <cp:version/>
  <cp:contentType/>
  <cp:contentStatus/>
</cp:coreProperties>
</file>