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datki (2)" sheetId="1" r:id="rId1"/>
  </sheets>
  <definedNames>
    <definedName name="BODY" localSheetId="0">'wydatki (2)'!$A$11:$F$11</definedName>
    <definedName name="BODY">#REF!</definedName>
    <definedName name="REPORTHEADER" localSheetId="0">'wydatki (2)'!$A$1:$F$5</definedName>
    <definedName name="REPORTHEADER">#REF!</definedName>
  </definedNames>
  <calcPr fullCalcOnLoad="1"/>
</workbook>
</file>

<file path=xl/sharedStrings.xml><?xml version="1.0" encoding="utf-8"?>
<sst xmlns="http://schemas.openxmlformats.org/spreadsheetml/2006/main" count="1088" uniqueCount="586">
  <si>
    <t>Dział</t>
  </si>
  <si>
    <t>Rozdział</t>
  </si>
  <si>
    <t>Plan</t>
  </si>
  <si>
    <t>010</t>
  </si>
  <si>
    <t>01010</t>
  </si>
  <si>
    <t>4300</t>
  </si>
  <si>
    <t>4430</t>
  </si>
  <si>
    <t>4580</t>
  </si>
  <si>
    <t>6050</t>
  </si>
  <si>
    <t>01030</t>
  </si>
  <si>
    <t>2850</t>
  </si>
  <si>
    <t>01095</t>
  </si>
  <si>
    <t>400</t>
  </si>
  <si>
    <t>40002</t>
  </si>
  <si>
    <t>600</t>
  </si>
  <si>
    <t>60004</t>
  </si>
  <si>
    <t>4330</t>
  </si>
  <si>
    <t>60016</t>
  </si>
  <si>
    <t>3020</t>
  </si>
  <si>
    <t>4010</t>
  </si>
  <si>
    <t>4040</t>
  </si>
  <si>
    <t>4110</t>
  </si>
  <si>
    <t>4120</t>
  </si>
  <si>
    <t>4170</t>
  </si>
  <si>
    <t>4210</t>
  </si>
  <si>
    <t>4270</t>
  </si>
  <si>
    <t>4440</t>
  </si>
  <si>
    <t>4590</t>
  </si>
  <si>
    <t>60095</t>
  </si>
  <si>
    <t>700</t>
  </si>
  <si>
    <t>70004</t>
  </si>
  <si>
    <t>4260</t>
  </si>
  <si>
    <t>4610</t>
  </si>
  <si>
    <t>6060</t>
  </si>
  <si>
    <t>70005</t>
  </si>
  <si>
    <t>710</t>
  </si>
  <si>
    <t>71004</t>
  </si>
  <si>
    <t>750</t>
  </si>
  <si>
    <t>75011</t>
  </si>
  <si>
    <t>75022</t>
  </si>
  <si>
    <t>3030</t>
  </si>
  <si>
    <t>4410</t>
  </si>
  <si>
    <t>75023</t>
  </si>
  <si>
    <t>4140</t>
  </si>
  <si>
    <t>4240</t>
  </si>
  <si>
    <t>4280</t>
  </si>
  <si>
    <t>4350</t>
  </si>
  <si>
    <t>4530</t>
  </si>
  <si>
    <t>75075</t>
  </si>
  <si>
    <t>3040</t>
  </si>
  <si>
    <t>75095</t>
  </si>
  <si>
    <t>3070</t>
  </si>
  <si>
    <t>751</t>
  </si>
  <si>
    <t>75101</t>
  </si>
  <si>
    <t>754</t>
  </si>
  <si>
    <t>75412</t>
  </si>
  <si>
    <t>2820</t>
  </si>
  <si>
    <t>75414</t>
  </si>
  <si>
    <t>75495</t>
  </si>
  <si>
    <t>756</t>
  </si>
  <si>
    <t>75647</t>
  </si>
  <si>
    <t>757</t>
  </si>
  <si>
    <t>75702</t>
  </si>
  <si>
    <t>8010</t>
  </si>
  <si>
    <t>8070</t>
  </si>
  <si>
    <t>758</t>
  </si>
  <si>
    <t>801</t>
  </si>
  <si>
    <t>80101</t>
  </si>
  <si>
    <t>3260</t>
  </si>
  <si>
    <t>4217</t>
  </si>
  <si>
    <t>4427</t>
  </si>
  <si>
    <t>4480</t>
  </si>
  <si>
    <t>80103</t>
  </si>
  <si>
    <t>80104</t>
  </si>
  <si>
    <t>2540</t>
  </si>
  <si>
    <t>2650</t>
  </si>
  <si>
    <t>80110</t>
  </si>
  <si>
    <t>4247</t>
  </si>
  <si>
    <t>7010</t>
  </si>
  <si>
    <t>80113</t>
  </si>
  <si>
    <t>80146</t>
  </si>
  <si>
    <t>80195</t>
  </si>
  <si>
    <t>851</t>
  </si>
  <si>
    <t>85154</t>
  </si>
  <si>
    <t>2830</t>
  </si>
  <si>
    <t>85158</t>
  </si>
  <si>
    <t>85195</t>
  </si>
  <si>
    <t>4160</t>
  </si>
  <si>
    <t>852</t>
  </si>
  <si>
    <t>85202</t>
  </si>
  <si>
    <t>85212</t>
  </si>
  <si>
    <t>3110</t>
  </si>
  <si>
    <t>85213</t>
  </si>
  <si>
    <t>4130</t>
  </si>
  <si>
    <t>85214</t>
  </si>
  <si>
    <t>85215</t>
  </si>
  <si>
    <t>85219</t>
  </si>
  <si>
    <t>85295</t>
  </si>
  <si>
    <t>854</t>
  </si>
  <si>
    <t>85401</t>
  </si>
  <si>
    <t>85415</t>
  </si>
  <si>
    <t>3240</t>
  </si>
  <si>
    <t>85495</t>
  </si>
  <si>
    <t>900</t>
  </si>
  <si>
    <t>90001</t>
  </si>
  <si>
    <t>90002</t>
  </si>
  <si>
    <t>90003</t>
  </si>
  <si>
    <t>90006</t>
  </si>
  <si>
    <t>90013</t>
  </si>
  <si>
    <t>90015</t>
  </si>
  <si>
    <t>90095</t>
  </si>
  <si>
    <t>921</t>
  </si>
  <si>
    <t>92105</t>
  </si>
  <si>
    <t>92109</t>
  </si>
  <si>
    <t>92116</t>
  </si>
  <si>
    <t>2480</t>
  </si>
  <si>
    <t>926</t>
  </si>
  <si>
    <t>92605</t>
  </si>
  <si>
    <t>92695</t>
  </si>
  <si>
    <t>Objaśnienia</t>
  </si>
  <si>
    <t>Wykonanie</t>
  </si>
  <si>
    <t xml:space="preserve">w zł </t>
  </si>
  <si>
    <t>§</t>
  </si>
  <si>
    <t>ROLNICTWO I ŁOWIECTWO</t>
  </si>
  <si>
    <t>Razem dział:</t>
  </si>
  <si>
    <t>OGÓŁEM</t>
  </si>
  <si>
    <t>Infrastruktura wodociągowa i sanitacyjna wsi</t>
  </si>
  <si>
    <t xml:space="preserve"> Izby rolnicze</t>
  </si>
  <si>
    <t>koszty przesyłek poczt.dot.zwrotu pod.akcyz.</t>
  </si>
  <si>
    <t>zwrot podatku akcyzowego</t>
  </si>
  <si>
    <t>WYTWARZANIE I ZAOPATRYWANIE W ENERGIĘ</t>
  </si>
  <si>
    <t>Dostarczanie wody</t>
  </si>
  <si>
    <t xml:space="preserve"> TRANSPORT  I  ŁĄCZNOŚĆ</t>
  </si>
  <si>
    <t xml:space="preserve"> Lokalny transport zbiorowy</t>
  </si>
  <si>
    <t xml:space="preserve"> Drogi publiczne gminne</t>
  </si>
  <si>
    <t xml:space="preserve"> Pozostała działalność</t>
  </si>
  <si>
    <t xml:space="preserve"> GOSPODARKA  MIESZKANIOWA</t>
  </si>
  <si>
    <t>Różne jednostki obsługi gospodarki mieszkaniowej</t>
  </si>
  <si>
    <t>Promocja jednostek samorządu terytorialnego</t>
  </si>
  <si>
    <t>wynagrodzenia osobowe</t>
  </si>
  <si>
    <t>wynagrodzenia bezosobowe</t>
  </si>
  <si>
    <t>podróże służbowe krajowe</t>
  </si>
  <si>
    <t>Pozostała działalność</t>
  </si>
  <si>
    <t>DOCHODY OD OSÓB PRAWNYCH, OD OSÓB FIZ. I OD</t>
  </si>
  <si>
    <t>INNYCH JEDN. NIEPOS. OSOBOWOŚCI PRAWNEJ</t>
  </si>
  <si>
    <t>ORAZ WYDATKI ZWIĄZANE Z ICH POBOREM</t>
  </si>
  <si>
    <t xml:space="preserve">Pobór podatków, opłat i niepodatkowych </t>
  </si>
  <si>
    <t>należności budżetowych</t>
  </si>
  <si>
    <t>dotacja podmiotowa dla Przedszkola Niepubl.w Grębocinie</t>
  </si>
  <si>
    <t>zakup usług zdrowotnych</t>
  </si>
  <si>
    <t xml:space="preserve"> Przeciwdziałanie alkoholizmowi </t>
  </si>
  <si>
    <t>nagrody konkursowe</t>
  </si>
  <si>
    <t xml:space="preserve"> Izby wytrzeźwień</t>
  </si>
  <si>
    <t xml:space="preserve"> POMOC SPOŁECZNA</t>
  </si>
  <si>
    <t>Domy pomocy spolecznej</t>
  </si>
  <si>
    <t xml:space="preserve">Świadczenia rodzinne, zaliczka alimentacyjna </t>
  </si>
  <si>
    <t>oraz składki na ubezapieczenia emerytalne i rentowe</t>
  </si>
  <si>
    <t>z ubezpieczenia społecznego</t>
  </si>
  <si>
    <t>Składki na ubezpieczenie zdrow. za osoby</t>
  </si>
  <si>
    <t>pobierające niektóre świad. z pomocy społ.</t>
  </si>
  <si>
    <t>oraz niektóre świadczenia rodzinne</t>
  </si>
  <si>
    <t>pozostałe odsetki</t>
  </si>
  <si>
    <t>zakup energii, ciepła, wody</t>
  </si>
  <si>
    <t xml:space="preserve">świadczenia BHP, dodatki mieszkaniowe, wiejskie, </t>
  </si>
  <si>
    <t>badania okresowe pracowników</t>
  </si>
  <si>
    <t>Pomoc materialna dla uczniów</t>
  </si>
  <si>
    <t>zakup nagród na konkurs ekologiczny</t>
  </si>
  <si>
    <t>Oczyszczanie miast i wsi</t>
  </si>
  <si>
    <t>Schroniska dla zwierząt</t>
  </si>
  <si>
    <t>um.na przyjmowanie zwierząt z terenu Gminy Lubicz</t>
  </si>
  <si>
    <t>do Miejskiego Schroniska dla Zwierząt w Toruniu</t>
  </si>
  <si>
    <t xml:space="preserve"> składki na ubezpieczenia społeczne </t>
  </si>
  <si>
    <t xml:space="preserve"> składki. na Fundusz Pracy</t>
  </si>
  <si>
    <t xml:space="preserve"> składki  PFRON</t>
  </si>
  <si>
    <t>badania okresowe pracowników interw.</t>
  </si>
  <si>
    <t>odpisy na ZFSŚ</t>
  </si>
  <si>
    <t xml:space="preserve"> KULTURA  I  OCHRONA  DZIEDZICTWA</t>
  </si>
  <si>
    <t xml:space="preserve"> NARODOWEGO</t>
  </si>
  <si>
    <t xml:space="preserve"> Pozostałe zadania w zakresie kultury</t>
  </si>
  <si>
    <t>usługi oraz wpisowe związane z realizacją imprez kultural.</t>
  </si>
  <si>
    <t xml:space="preserve"> Domy i ośrodki kultury, świetlice i kluby</t>
  </si>
  <si>
    <t xml:space="preserve"> Biblioteki</t>
  </si>
  <si>
    <t xml:space="preserve"> KULTURA  FIZYCZNA  I  SPORT</t>
  </si>
  <si>
    <t xml:space="preserve"> Zadania w zakresie kultury fizycznej</t>
  </si>
  <si>
    <t xml:space="preserve"> i sportu</t>
  </si>
  <si>
    <t>wynagrodzenie bezosobowe</t>
  </si>
  <si>
    <t>Pozostala działalność</t>
  </si>
  <si>
    <t xml:space="preserve">Realizację wydatków budżetowych w poszczególnych działach przedstawia poniższe  </t>
  </si>
  <si>
    <t>zestawienie</t>
  </si>
  <si>
    <t>ELEKTRYCZNĄ GAZ I WODĘ</t>
  </si>
  <si>
    <t>wynagr.bezosob.-nadzory inwestorskie nad remont.i utrzym.dróg</t>
  </si>
  <si>
    <t>dodatki mieszkaniowe, wiejskie, pomoc zdrowotna dla naucz.</t>
  </si>
  <si>
    <t xml:space="preserve">zakup materiałów i wyposażenia </t>
  </si>
  <si>
    <t>podatek od nieruchomości</t>
  </si>
  <si>
    <t>odzież ochronna, świadcz.rzeczowe bhp</t>
  </si>
  <si>
    <t xml:space="preserve">dotacja przedmiotowa dla Przedszkola Publ. w Lubiczu </t>
  </si>
  <si>
    <t>wpłaty gminy na rzecz Izb Rolniczych 2 % wpływów</t>
  </si>
  <si>
    <t>z podatku rolnego</t>
  </si>
  <si>
    <t xml:space="preserve">dopłaty do ceny wody przeznaczone dla odbiorców </t>
  </si>
  <si>
    <t>usługi zbiorowego transportu pasażers.na terenie gminy</t>
  </si>
  <si>
    <t>zakupione od innych j.s.t. (MZK Toruń)</t>
  </si>
  <si>
    <t>zakup odzieży rob.i  ekwiwalenty za pranie odzieży</t>
  </si>
  <si>
    <t>dodatkowe wynagrodzenia roczne</t>
  </si>
  <si>
    <t>składki na ubezpieczenia społeczne</t>
  </si>
  <si>
    <t>składki na Fundusz Pracy</t>
  </si>
  <si>
    <t>remont cząstkowy nawierzchni dróg asfaltowych</t>
  </si>
  <si>
    <t>odpisy na ZFŚS</t>
  </si>
  <si>
    <t>odszkodowania dla osób fiz. wypłacone za przejęte grunty</t>
  </si>
  <si>
    <t>zakup odzieży roboczej i obuwia, ekwiwalent za pranie</t>
  </si>
  <si>
    <t>oświetlenie klatek schodowych w budynkach komunalnych</t>
  </si>
  <si>
    <t>wywóz nieczystości stałych i płynnych, usługi kominiarskie,</t>
  </si>
  <si>
    <t>ubezpieczenia budynków, samochodu Renault Cangoo</t>
  </si>
  <si>
    <t>na pozwy o zapłatę należn.czynszow.</t>
  </si>
  <si>
    <t>Gospodarka gruntami i nieruchomościami</t>
  </si>
  <si>
    <t>DZIAŁALNOŚĆ  USŁUGOWA</t>
  </si>
  <si>
    <t>Plany zagospodarowania przestrzennego</t>
  </si>
  <si>
    <t>ADMINISTRACJA  PUBLICZNA</t>
  </si>
  <si>
    <t>Urzędy wojewódzkie</t>
  </si>
  <si>
    <t>realiz. zadań zlec. gm. z zakresu administracji rząd.:</t>
  </si>
  <si>
    <t>wynagrodzenia  osobowe</t>
  </si>
  <si>
    <t>składki  na ubezpieczenia społeczne</t>
  </si>
  <si>
    <t>Rady gmin</t>
  </si>
  <si>
    <t>diety radnych</t>
  </si>
  <si>
    <t>Urzędy gmin</t>
  </si>
  <si>
    <t>świadczenia bhp</t>
  </si>
  <si>
    <t xml:space="preserve">składki na ubezpieczenia społeczne </t>
  </si>
  <si>
    <t>składki  PFRON</t>
  </si>
  <si>
    <t>usługi remontowe</t>
  </si>
  <si>
    <t>zakup usług pozostałych</t>
  </si>
  <si>
    <t>podróże służbowe krajowe ( w tym ryczałty za używanie</t>
  </si>
  <si>
    <t>prywatnych samochodów do celów służbowych)</t>
  </si>
  <si>
    <t>podatek od towarów i usług (VAT)</t>
  </si>
  <si>
    <t>zakup odzieży rob., ekwiwalenty za pranie odzieży rob.</t>
  </si>
  <si>
    <t>diety sołtysów</t>
  </si>
  <si>
    <t>zakup energii (woda, energia elektr.)</t>
  </si>
  <si>
    <t>koszty postępowania sądowego (wpisy sądowe, wypis z ks.wiecz.)</t>
  </si>
  <si>
    <t xml:space="preserve">URZĘDY  NACZELNYCH  ORGANÓW  </t>
  </si>
  <si>
    <t xml:space="preserve">WŁADZY  PAŃSTWOWEJ  KONTROLI  </t>
  </si>
  <si>
    <t>I OCHRONY  PRAWA  ORAZ  SĄDOWNICTWA</t>
  </si>
  <si>
    <t>Urzędy naczelnych organów władzy państwowej,</t>
  </si>
  <si>
    <t xml:space="preserve">kontroli i ochrony prawa </t>
  </si>
  <si>
    <t xml:space="preserve">BEZPIECZEŃSTWO PUBLICZNE   </t>
  </si>
  <si>
    <t>I OCHRONA  PRZECIWPOŻAROWA</t>
  </si>
  <si>
    <t>Ochotnicze straże pożarne</t>
  </si>
  <si>
    <t xml:space="preserve">dotacje z budżetu na ochronę p.poż. </t>
  </si>
  <si>
    <t xml:space="preserve">realizowaną przez jednostki OSP </t>
  </si>
  <si>
    <t>(art. 32 ust. 2 i 3 ustawy o ochronie p.poż.)</t>
  </si>
  <si>
    <t>Obrona cywilna</t>
  </si>
  <si>
    <t>opłaty za czynnosci egzekucyjne Urzędu Skarbowego</t>
  </si>
  <si>
    <t>prowizje od kredytów</t>
  </si>
  <si>
    <t>odsetki od kredytów i pożyczek</t>
  </si>
  <si>
    <t>OŚWIATA  I  WYCHOWANIE</t>
  </si>
  <si>
    <t>Szkoły podstawowe</t>
  </si>
  <si>
    <t>składki. na Fundusz Pracy</t>
  </si>
  <si>
    <t>zakup pomocy naukowych, dydaktycznych i książek</t>
  </si>
  <si>
    <t xml:space="preserve">zakup usług remontowych </t>
  </si>
  <si>
    <t>usługi pozostałe</t>
  </si>
  <si>
    <t>Oddzialy przedszkolne w szkołach podstawowych</t>
  </si>
  <si>
    <t>ubezpieczenia majątkowe</t>
  </si>
  <si>
    <t xml:space="preserve">Przedszkola </t>
  </si>
  <si>
    <t>Gimnazja</t>
  </si>
  <si>
    <t>Dowożenie uczniów do szkół</t>
  </si>
  <si>
    <t>wpłaty na PFRON</t>
  </si>
  <si>
    <t>usługi dowozu uczniów</t>
  </si>
  <si>
    <t xml:space="preserve">ubezpieczenia komunik., </t>
  </si>
  <si>
    <t>Dokształcanie i doskonalenie nauczycieli</t>
  </si>
  <si>
    <t>refundacja kosztów dokształcania</t>
  </si>
  <si>
    <t>01008</t>
  </si>
  <si>
    <t>4510</t>
  </si>
  <si>
    <t>4360</t>
  </si>
  <si>
    <t>4520</t>
  </si>
  <si>
    <t>4390</t>
  </si>
  <si>
    <t>4370</t>
  </si>
  <si>
    <t>4380</t>
  </si>
  <si>
    <t>4420</t>
  </si>
  <si>
    <t>4700</t>
  </si>
  <si>
    <t>4740</t>
  </si>
  <si>
    <t>4750</t>
  </si>
  <si>
    <t>75045</t>
  </si>
  <si>
    <t>3000</t>
  </si>
  <si>
    <t>6170</t>
  </si>
  <si>
    <t>75704</t>
  </si>
  <si>
    <t>8020</t>
  </si>
  <si>
    <t>90008</t>
  </si>
  <si>
    <t>Melioracje wodne</t>
  </si>
  <si>
    <t>materiały do odbudowy urządzeń wodno-melioracyjnych</t>
  </si>
  <si>
    <t>dzierżawa gruntów pod kolektor bud.kanaliz.Lubicz</t>
  </si>
  <si>
    <t>opłata roczna z tyt. użytkowania gruntów wyłączonych z prod.leśnej</t>
  </si>
  <si>
    <t xml:space="preserve">przewóz osób w ramach regularnej komunik.zbiorowej świadczony </t>
  </si>
  <si>
    <t>przez prywatnych przewoźników</t>
  </si>
  <si>
    <t>materiały do remontu dróg, znaki drogowe, tablice, progi zwalniające,</t>
  </si>
  <si>
    <t xml:space="preserve">paliwo do środków transportowych i sprzętu, części zamienne do </t>
  </si>
  <si>
    <t>remontów i konserw.sprzętu</t>
  </si>
  <si>
    <t xml:space="preserve">transport materiałów do budowy i naprawy dróg, wymiana opon </t>
  </si>
  <si>
    <t xml:space="preserve">zimowe koszty utrzymania dróg, usługa podnośnikiem przy wycince </t>
  </si>
  <si>
    <t xml:space="preserve">samochodowych, przegląd techn.sam.oraz koparko-ładowarki,  </t>
  </si>
  <si>
    <t>opłaty z tyt.zakupu usług telekomunik.telefonii komórkowych</t>
  </si>
  <si>
    <t xml:space="preserve">opł.ubezp.samoch. i sprzętu, </t>
  </si>
  <si>
    <t>zakup mater.do prac remont.budynków komunalnych oraz mater.</t>
  </si>
  <si>
    <t xml:space="preserve">do utrzymania i eksploatacji samochodu Renault </t>
  </si>
  <si>
    <t xml:space="preserve">deratyzacja, </t>
  </si>
  <si>
    <t>zakup usług obejm.wykaz ekspertyz, analiz i opinii</t>
  </si>
  <si>
    <t>wypłata odszkodow.z tyt. nie zapewn.os. fiz.lokali socjalnych</t>
  </si>
  <si>
    <t>wpis sądowy o eksmisję, zakup znaków sądowych</t>
  </si>
  <si>
    <t xml:space="preserve">adaptacja budynku szkolnego w Grębocinie na lokale komunalne, </t>
  </si>
  <si>
    <t>wyk.operatów szacunk., usługa badania gleb, ogłoszenia prasowe</t>
  </si>
  <si>
    <t>delegacje służbowe krajowe</t>
  </si>
  <si>
    <t>opłaty z tyt.zakupu usług telekomunik.telefonii stacjonarnej</t>
  </si>
  <si>
    <t>zakup usług obejmujących tłumaczenia</t>
  </si>
  <si>
    <t>podróże służbowe zagraniczne</t>
  </si>
  <si>
    <t xml:space="preserve">opł.z tyt.ubezpieczeń majątk., opł.komunik., znaczki opłaty sądowej </t>
  </si>
  <si>
    <t>koszty postęp.sądowego i prokuratorskiego</t>
  </si>
  <si>
    <t>szkolenia pracowników</t>
  </si>
  <si>
    <t>zakup akcesoriów komputerowych, w tym programów i licencji</t>
  </si>
  <si>
    <t>Komisje poborowe</t>
  </si>
  <si>
    <t>różne wydatki na rzecz osób fizycznych</t>
  </si>
  <si>
    <t>wyd. osob. niezaliczone do uposażeń wypł. żołnierzom i funkcjonariusz.</t>
  </si>
  <si>
    <t>zakup tablic inform.dla nowowybranych sołtysów, kwiaty na zakończ.</t>
  </si>
  <si>
    <t>składki na rzecz zwiazków gmin i stowarzyszeń, ubezp.majątkowe</t>
  </si>
  <si>
    <t>i samochodowe, opł.za użytkow.programu Budżet JB Plus</t>
  </si>
  <si>
    <t>zakup papieru do drukarek i kserokopiarek</t>
  </si>
  <si>
    <t>zakup tonerów do drukarek, tuszy, dyskietek, licencje na programy</t>
  </si>
  <si>
    <t>zakup ciągnika ogrodniczego, samochodu ciężarowego, opł.komunik.</t>
  </si>
  <si>
    <t>realiz. zadań zlec. prowadzenie i aktualiz. stałego rejestru wyborców</t>
  </si>
  <si>
    <t>seminarium w zakr.ochrony p.poż.</t>
  </si>
  <si>
    <t xml:space="preserve">kary i odszkodowania wypłacane na rzecz osób fizycznych </t>
  </si>
  <si>
    <t>zakupy inwest. (zakup samochodu rat.-gaśniczego dla OSP w Lubiczu)</t>
  </si>
  <si>
    <t>nagrody o charakt.szczególnym niezaliczone do wynagrodzeń</t>
  </si>
  <si>
    <t>zakup materiałów i wyposażenia</t>
  </si>
  <si>
    <t xml:space="preserve">prowizja dla sołtysów za inkaso podatków </t>
  </si>
  <si>
    <t>opłata za wpis hipoteczny oraz odpis pełny</t>
  </si>
  <si>
    <t>wypłaty z tytułu gwarancji i poręczeń</t>
  </si>
  <si>
    <t>zakup usług obejmujących wykonanie ekspertyz</t>
  </si>
  <si>
    <t xml:space="preserve">zakup akces.komputerowych, w tym programów i licencji </t>
  </si>
  <si>
    <t xml:space="preserve">dodatki mieszkaniowe, wiejskie, świadczenia bhp, </t>
  </si>
  <si>
    <t xml:space="preserve">zakup ciepła, wody, energii elektrycznej, </t>
  </si>
  <si>
    <t xml:space="preserve">wydatki osobowe niezaliczone do wynagr. </t>
  </si>
  <si>
    <t>opłata za wniosek o zastosow.leczenia</t>
  </si>
  <si>
    <t xml:space="preserve">zakup usług pozostałych </t>
  </si>
  <si>
    <t>osób z terenu gminy na badania profilaktyczne</t>
  </si>
  <si>
    <t xml:space="preserve">szkolenia pracowników </t>
  </si>
  <si>
    <t>różne opłaty i składki (ubezp.mienia GOPS, ubezp.samoch.służbow.)</t>
  </si>
  <si>
    <t>zakup pomocy naukowych</t>
  </si>
  <si>
    <t>za usługi remontowo-budowlane</t>
  </si>
  <si>
    <t>inne formy pomocy dla uczniów</t>
  </si>
  <si>
    <t xml:space="preserve">w zakresie pozaszkolnej opieki edukacyjnej i wychowawczej </t>
  </si>
  <si>
    <t>(dotacja dla TPD  Zarząd Okręgowy Toruń)</t>
  </si>
  <si>
    <t>dotacja cel. z budżetu na finans.zadań zlec.stowarzyszeniom</t>
  </si>
  <si>
    <t xml:space="preserve">wynagrodzenia osobowe </t>
  </si>
  <si>
    <t>świadczenia BHP dla pracowników prac społ. użytecznych</t>
  </si>
  <si>
    <t>zakup usług remontowych (napr.samoch,służb.)</t>
  </si>
  <si>
    <t>świadczenia społeczne - dodatki mieszkaniowe</t>
  </si>
  <si>
    <t>świadczenia społeczne</t>
  </si>
  <si>
    <t>składki na ubezpieczenia zdrowotne</t>
  </si>
  <si>
    <t>realizacja zad. zlec. gminie:</t>
  </si>
  <si>
    <t>prowizja bankowa od wypłaconych świadczeń rodzinnych</t>
  </si>
  <si>
    <t>dodatkowe wynagrodzenie roczne</t>
  </si>
  <si>
    <t>wynagrodzenia osobowe pracowników</t>
  </si>
  <si>
    <t>świadczenia rodzinne</t>
  </si>
  <si>
    <t>opłata za pobyt w DPS</t>
  </si>
  <si>
    <t>niezaliczonych do sektora finansów publ.</t>
  </si>
  <si>
    <t xml:space="preserve">dotacje na zad.zlecone dla pozost.jedn. </t>
  </si>
  <si>
    <t xml:space="preserve">dotacje na zad.zlecone dla stowarzyszeń </t>
  </si>
  <si>
    <t>OCHRONA  ZDROWIA</t>
  </si>
  <si>
    <t>i pożyczek jednostek samorządu terytorialnego</t>
  </si>
  <si>
    <t>Obsługa papierów wartościow. , kredytów</t>
  </si>
  <si>
    <t>OBSŁUGA  DŁUGU  PUBLICZNEGO</t>
  </si>
  <si>
    <t>Zasiłki i pomoc w naturze oraz składki na</t>
  </si>
  <si>
    <t>ubezpieczenia emerytalne i rentowe</t>
  </si>
  <si>
    <t>Dodatki mieszkaniowe</t>
  </si>
  <si>
    <t>Ośrodki pomocy społecznej</t>
  </si>
  <si>
    <t>EDUKACYJNA  OPIEKA  WYCHOWAWCZA</t>
  </si>
  <si>
    <t>Świetlice szkolne</t>
  </si>
  <si>
    <t>dopłaty dla odprowadzających ścieki do sieci kanaliz.</t>
  </si>
  <si>
    <t>wywóz nieczystości  płynnych</t>
  </si>
  <si>
    <t>Gospodarka odpadami</t>
  </si>
  <si>
    <t xml:space="preserve">opłata za gromadzenie i utylizację odpadów komunalnych </t>
  </si>
  <si>
    <t>na wysypisku Miasta Torunia</t>
  </si>
  <si>
    <t>zakup odzieży rob. i ekwiwalenty za pranie odzieży rob.</t>
  </si>
  <si>
    <t>Gospodarka ściekowa i ochrona wód</t>
  </si>
  <si>
    <t>I  OCHRONA  ŚRODOWISKA</t>
  </si>
  <si>
    <t xml:space="preserve">GOSPODARKA  KOMUNALNA  </t>
  </si>
  <si>
    <t xml:space="preserve">zakup materiałów służących do prac porzadkowych </t>
  </si>
  <si>
    <t>na terenie Gminy Lubicz</t>
  </si>
  <si>
    <t>opł. za zużycie energii elektr.-oświetl. terenu skł.odpadów w Nowej Wsi</t>
  </si>
  <si>
    <t>monitoring gleb na terenie Gminy Lubicz</t>
  </si>
  <si>
    <t>Oświetlenie ulic, placów i dróg</t>
  </si>
  <si>
    <t>zakup energii elektr.(oświetlenie ulic na terenie gm. Lubicz)</t>
  </si>
  <si>
    <t>opłaty za wydanie warunków technicznych</t>
  </si>
  <si>
    <t xml:space="preserve">konserwacja oświetlenia drogowego </t>
  </si>
  <si>
    <t>Ochrona gleby i wód podziemnych</t>
  </si>
  <si>
    <t>ubrania dla pracowników prac interwencyjnych, śr.czystości, woda</t>
  </si>
  <si>
    <t>worków na potrzeby prac interw.</t>
  </si>
  <si>
    <t>wywóz nieczystości stałych i płynnych - lokali użytkowych</t>
  </si>
  <si>
    <t>szkolenia prac.interw.</t>
  </si>
  <si>
    <t>koszty energii świetlic w Brzeźnie, Kopaninie, Nowej Wsi</t>
  </si>
  <si>
    <t>zakup energii</t>
  </si>
  <si>
    <t>RÓŻNE ROZLICZENIA</t>
  </si>
  <si>
    <t xml:space="preserve">Rozliczenia z tyt.poreczeń i gwarancji udzielonych przez Skarb </t>
  </si>
  <si>
    <t>Państwa lub jednostkę samorządu terytorialnego</t>
  </si>
  <si>
    <t>szkolenia dla dyrektorów i nauczycieli obsługujących progr.komp.,</t>
  </si>
  <si>
    <t>opieka metodyczna dla nauczycieli</t>
  </si>
  <si>
    <t>zobowiązania zlikwidowanego PZOZ w Lubiczu</t>
  </si>
  <si>
    <t>za czynn.likwidatorów i radców pr.w PZOZ w Lubiczu, przewóz</t>
  </si>
  <si>
    <t>szkolenia bhp pracowników prac społ.-użytecznych</t>
  </si>
  <si>
    <t>stypendia dla uczniów</t>
  </si>
  <si>
    <t>zakup kompl. sportowych dla reprezent. gminy w rozgrywkach sport.</t>
  </si>
  <si>
    <t>wydatki na wykup gruntów</t>
  </si>
  <si>
    <t>roboty dodatk.adapt.budynku ul.Boczna Lubicz Górny</t>
  </si>
  <si>
    <t>zakup książek fachowych</t>
  </si>
  <si>
    <t>usługi dostępu do internetu</t>
  </si>
  <si>
    <t>usługi dostepu do internetu</t>
  </si>
  <si>
    <t xml:space="preserve">zakup pomocy, książek </t>
  </si>
  <si>
    <t>zakup paliwa do sam.sł. Policji w Lubiczu - śr.na Fund.Wsparcia Policji</t>
  </si>
  <si>
    <t>wykup lokalu na poster. Policji w Lubiczu - śr.na Fund.Wsparcia Policji</t>
  </si>
  <si>
    <t xml:space="preserve">koszty postępowania sądowego </t>
  </si>
  <si>
    <t>zakup materiałów i wyposażenia - proj.Socrates-Comenius</t>
  </si>
  <si>
    <t>podróże służbowe zagraniczne - projekt Socrates - Comenius</t>
  </si>
  <si>
    <t>zakup pomocy naukowych, dydakt. i książek - proj.Socrates - Com.</t>
  </si>
  <si>
    <t>spłata rat kapitałowych (Nordea + BOŚ) zobow.inwest.Gimn.Grębocin</t>
  </si>
  <si>
    <t>rozliczenia z bankami (odsetki od zobow.inwest.Gimn.Grębocin)</t>
  </si>
  <si>
    <t>wyn.bezosobowe dla członków kom.egzamin. - awans zawod.naucz.</t>
  </si>
  <si>
    <t xml:space="preserve">wydatki inwestycyjne - dokumentacje na oświetlenie ulic i placów </t>
  </si>
  <si>
    <t xml:space="preserve">wyd. inwestycyjne - modern.inst.c.o. w bud.Lubicz Górny ul.Boczna 4 </t>
  </si>
  <si>
    <t>75108</t>
  </si>
  <si>
    <t>75814</t>
  </si>
  <si>
    <t>4150</t>
  </si>
  <si>
    <t>4417</t>
  </si>
  <si>
    <t>4747</t>
  </si>
  <si>
    <t>4400</t>
  </si>
  <si>
    <t xml:space="preserve">opracow.koncepcji kanaliz.sanit.w aglomeracji Lubicz, dok.proj.na </t>
  </si>
  <si>
    <t xml:space="preserve">oczyszcz.przyzagrod.w Gronowie, Gronówku  </t>
  </si>
  <si>
    <t>(w tym wydatki niewygasające 47.700 zł)</t>
  </si>
  <si>
    <t>zakup i montaż wiaty autobus.w Rogowie i Mierzynku oraz opracow.</t>
  </si>
  <si>
    <t>koncepcji zatoki autobusowej w Złotorii</t>
  </si>
  <si>
    <t xml:space="preserve">i pielęgnacji drzew, za użytkow.urządzeń wod.-kanal., wykon.operatów </t>
  </si>
  <si>
    <t xml:space="preserve">wodno-prawnych,elem.odwodnienia jezdni, usł.specjalist.wywozu </t>
  </si>
  <si>
    <t>nieczyst.z awarii kanaliz.deszcz.w Grębocinie, opł.za dzierżawę gruntów</t>
  </si>
  <si>
    <t>pod drogi gminne, usługa malow.oznakow.poziom.dróg asfaltowych</t>
  </si>
  <si>
    <t xml:space="preserve">opłata roczna z tyt.użytkow.gr.wyłącz.z prod. </t>
  </si>
  <si>
    <t>wydatki inwestycyjne - oprac.dokum.proj.i wykon.zjazdu z drogi gminnej</t>
  </si>
  <si>
    <t>ul.Myśliwska, w Nowej Wsi na drogę wojew., wyk.urządz.drogi gminnej</t>
  </si>
  <si>
    <t xml:space="preserve">gruntowej utwardz., przebud.jezdni grunt.w Złotorii </t>
  </si>
  <si>
    <t>(w tym wyd.niewygasające 16.460 zł)</t>
  </si>
  <si>
    <t xml:space="preserve">wydatki inwest. - budowa chodnika w Lubiczu Dolnym, Grębocinie, </t>
  </si>
  <si>
    <t>Lub.Górnym, Mierzynku, Brzezinku, Krobii,Młyńcu Pierwszym i Drugim</t>
  </si>
  <si>
    <t>(w tym wyd.niewygasające 102.470 zł zł)</t>
  </si>
  <si>
    <t>remont i przebudowa pieców kaflowych w lokalach komunalnych</t>
  </si>
  <si>
    <t>wymiana stolarki okiennej i drzwiowej</t>
  </si>
  <si>
    <t>oprac.opinii szacunk., ogł.pras., podział nieruch., wyceny lok.mieszkaln.</t>
  </si>
  <si>
    <t>opł. za wypisy, wyrysy, odpisy, udost.kopii map topograf., opł.sądowe</t>
  </si>
  <si>
    <t>wykon.pr. planu zagospod.przestrz., wyk.map sytuacyjnych wysok.</t>
  </si>
  <si>
    <t xml:space="preserve">odsetki od nietermin.płatności za usługi geodezyjne </t>
  </si>
  <si>
    <t>opłaty za udział w szkoleniach, kongresach, zamieszcz.nekrologów</t>
  </si>
  <si>
    <t>opłata za wydanie interpretacji podatkowej</t>
  </si>
  <si>
    <t>zakup papieru do drukarek i kserokopiarek, tonerów</t>
  </si>
  <si>
    <t xml:space="preserve">system alarmowy do bud.admin.UG </t>
  </si>
  <si>
    <t>(w tym wydatki niewygas.35.000 zł)</t>
  </si>
  <si>
    <t>publikacja artykułu promującego Gminę Lubicz, mater.prom.gminę</t>
  </si>
  <si>
    <t>ogłoszenie promujące Gminę Lubicz, wykonanie znaczków z herbem</t>
  </si>
  <si>
    <t>gminy, zdjęcia lotnicze dla promocji gminy</t>
  </si>
  <si>
    <t>paliwo, materiały eksploatacyjne do samochodu Renault Cangoo</t>
  </si>
  <si>
    <t xml:space="preserve">kadencji sołt., art..spoż., mat. biurowe, komput.,śr.czystości, opał, </t>
  </si>
  <si>
    <t xml:space="preserve">naprawy i przegląd techn.samochodów, budynku administr., bad.okres.  </t>
  </si>
  <si>
    <t xml:space="preserve">opłaty telef., za konserw.i napr.urządz.elektr., udział w szkoleniach, </t>
  </si>
  <si>
    <t>obsługa inf. i bhp, prowizje bankowe, zakup znaczków poczt.</t>
  </si>
  <si>
    <t xml:space="preserve">usługi dostępu do internetu </t>
  </si>
  <si>
    <t>zakup usł.obejm.wykon.ekspertyz, analiz i opinii</t>
  </si>
  <si>
    <t>opł.wnosz.do Urzędu Marsz.za korzyst.ze środowiska</t>
  </si>
  <si>
    <t xml:space="preserve">ods. wynik. z dopłaty wysokości należnej opłaty za korzyst.ze środow. </t>
  </si>
  <si>
    <t xml:space="preserve">zrycz.diety dla obwod.kom.wyb.- wybory parlamentarne </t>
  </si>
  <si>
    <t>wynagr.bezosob.(wykon.urny wybor., obsł.inform.i finans.wyborów parlam.</t>
  </si>
  <si>
    <t>zakup materiałów na potrzeby wyborów parlamentarnych</t>
  </si>
  <si>
    <t>zwrot kosztów przejazdu - wyb.parlament.</t>
  </si>
  <si>
    <t xml:space="preserve">zakup usług pozostałych (wykon.tablicy inf.przy kompielisku Józefowo, </t>
  </si>
  <si>
    <t>zakup kamizelek odblaskowych dla dzieci kl.I Gminy Lubicz</t>
  </si>
  <si>
    <t>(w tym wydatki niewygasające 3.600 zł)</t>
  </si>
  <si>
    <r>
      <t xml:space="preserve">zakup materiałów i wyposażenia </t>
    </r>
    <r>
      <rPr>
        <sz val="8"/>
        <rFont val="Arial CE"/>
        <family val="0"/>
      </rPr>
      <t>(w tym wydatki niewygasające 10.000 zł)</t>
    </r>
  </si>
  <si>
    <t xml:space="preserve"> (w tym wydatki niewygasające 3.000 zł)</t>
  </si>
  <si>
    <r>
      <t xml:space="preserve">zakup usług remontowych     </t>
    </r>
    <r>
      <rPr>
        <sz val="8"/>
        <rFont val="Arial CE"/>
        <family val="2"/>
      </rPr>
      <t>(w tym wydatki niewygasające 10.500 zł)</t>
    </r>
  </si>
  <si>
    <t xml:space="preserve"> (w tym wydatki niewygasające 1.759,49 zł)</t>
  </si>
  <si>
    <t xml:space="preserve">podróże służbowe krajowe ze środków Unii Europejskiej </t>
  </si>
  <si>
    <t xml:space="preserve"> (w tym wydatki niewygasające 30.605,76 zł)</t>
  </si>
  <si>
    <t>ubezpieczenia majątkowe, opł.za emisję gazów</t>
  </si>
  <si>
    <t>zakup papieru do drukarek i kserokopiarek ze środków Unii Europ.</t>
  </si>
  <si>
    <t xml:space="preserve">wyd. inwest.- zakup i montaż drzwi o odporności ogniowej do sali </t>
  </si>
  <si>
    <t>szkolenie bhp pracown.dowozu dzieci</t>
  </si>
  <si>
    <t>szkolenia rady pedagogicznej</t>
  </si>
  <si>
    <t xml:space="preserve">wynagrodzenie osobowe  </t>
  </si>
  <si>
    <t>zakup pomocy naukow., dydaktycznych, książek</t>
  </si>
  <si>
    <t>dofin.pracod.kosztów przygot.zawod.młodoc.pracown.,zakup usł.pozost.</t>
  </si>
  <si>
    <t>(Chor.Kuj.Pom.Zw.Harcerstwa Polskiego, Hufiec Toruń 4.200 zł,</t>
  </si>
  <si>
    <t>TPD  O/Okręgowy w Toruniu 30.000 zł)</t>
  </si>
  <si>
    <t>(Akcja Katolicka Paraf. Oddział w Grębocinie 4.300 zł</t>
  </si>
  <si>
    <t>Akcja Katolicka Paraf. Oddział w Gronowie 1.500 zł</t>
  </si>
  <si>
    <t>Akcja Katolicka Paraf. Oddział w Lubiczu Górnym 3.000 zł)</t>
  </si>
  <si>
    <t>wynagr.bezosob. (dla czł.gm.kom.rozw.pr.alkoh.,realiz.progr.działaln.</t>
  </si>
  <si>
    <t>punktu konsultac.)</t>
  </si>
  <si>
    <t>zakup dresów dla uczestników zawodów sportowych, mat. Biurowych,</t>
  </si>
  <si>
    <t>sprzętu sportow., art.spoż.na spotk.profil.przeciwdz.alkoholizm.,</t>
  </si>
  <si>
    <r>
      <t xml:space="preserve">mater.do dział.punktu konsultacyjnego </t>
    </r>
    <r>
      <rPr>
        <sz val="8"/>
        <rFont val="Arial CE"/>
        <family val="0"/>
      </rPr>
      <t>(w tym wydatki niewygas. 500 zł)</t>
    </r>
  </si>
  <si>
    <t>opłata za wynajem basenu</t>
  </si>
  <si>
    <r>
      <t xml:space="preserve">przewóz uczniów na wycieczkę, basen </t>
    </r>
    <r>
      <rPr>
        <sz val="8"/>
        <color indexed="8"/>
        <rFont val="Arial CE"/>
        <family val="0"/>
      </rPr>
      <t xml:space="preserve">(w tym wydatki niewygas. 3.300 zł) </t>
    </r>
  </si>
  <si>
    <t>zakup materiałów biurowych, zestawu komput.,druków i licencji</t>
  </si>
  <si>
    <t xml:space="preserve">zakup akces.komputerowych </t>
  </si>
  <si>
    <t>odsetki od wypł.zasiłku stałego przyznan.wyrokiem sądu</t>
  </si>
  <si>
    <t>wypł.zas.stał.orzecz.wyrokiem Sądu Rejonowego</t>
  </si>
  <si>
    <t>usługi poczt., telekom., bankowe,prawne, szkolenia prac., za obsł.</t>
  </si>
  <si>
    <t>prawną, prowizje bankowe</t>
  </si>
  <si>
    <t>opłaty z tyt.zakupu usług telekomunik.telefonii komórkowej</t>
  </si>
  <si>
    <t xml:space="preserve">zakup akces.komputerowych, w tym programów i licencji, monitorów </t>
  </si>
  <si>
    <r>
      <t>zakup materiałów i wyposażenia</t>
    </r>
    <r>
      <rPr>
        <sz val="8"/>
        <color indexed="8"/>
        <rFont val="Arial CE"/>
        <family val="0"/>
      </rPr>
      <t xml:space="preserve"> (w tym wydatki niewygasające 1.000 zł)</t>
    </r>
  </si>
  <si>
    <t>opłaty za wywóz nieczystości stałych, odbior worków do selektywnej</t>
  </si>
  <si>
    <t xml:space="preserve">zbiórki odpadow, opłaty za wywóz odpadów komunalnych, koszty </t>
  </si>
  <si>
    <t>likwidacji dzikich wysypisk, opłaty za wyłapywanie bezpańskich psów</t>
  </si>
  <si>
    <t>ubezpieczenie samochodu VW i Man</t>
  </si>
  <si>
    <t>opł.za usł. szczepienia kasztan. przeciwko szkodnikom, tablica inform.</t>
  </si>
  <si>
    <t>(w tym wydatki niewygasające 82.200 zł)</t>
  </si>
  <si>
    <t>ekwiwalent za pranie odzieży ochronnej</t>
  </si>
  <si>
    <t xml:space="preserve">opłata roczna z tyt.wył.z prod.gr.leśnych </t>
  </si>
  <si>
    <t>zakup materiałów i art.spoż.na imprezy kulturalne</t>
  </si>
  <si>
    <t xml:space="preserve">zakup energii elektr.- festyn św.ul.Lipnowskiej </t>
  </si>
  <si>
    <t>zakup energii elektr. i wody (sala gimn.Szkoły Podstaw.w Lubiczu)</t>
  </si>
  <si>
    <t xml:space="preserve">zakup opału do ogrzew.sali gimn.szkoły podst.w Lubiczu, zakup </t>
  </si>
  <si>
    <t>opł.za wypis z rej.gruntów (plan.bud.pl.zabaw na ter.Gminy Lubicz)</t>
  </si>
  <si>
    <t>w Rogowie, Nowej Wsi, mebli, tablicy informacyjnej, art.do remontu)</t>
  </si>
  <si>
    <t xml:space="preserve">zakup materiałów i wyposażenia (zakup krzeseł do świetlic wiejskich </t>
  </si>
  <si>
    <t>wymiana okien - świetlica wiejska w Rogówku, wym. stolarki okiennej</t>
  </si>
  <si>
    <t xml:space="preserve">i drzwiowej świetl.w Jedwabnie, Młyńcu Pierwszym, Brzeźnie  </t>
  </si>
  <si>
    <t>zakup usług pozost. (nadzór inwest.nad rem.- wym. okien w Rogówku,</t>
  </si>
  <si>
    <t>opłaty za wynajem pomieszczeń świetlicy w Lubiczu Górnym</t>
  </si>
  <si>
    <r>
      <t xml:space="preserve">wyd.inwest.-budowa świetl. w Mierzynku </t>
    </r>
    <r>
      <rPr>
        <sz val="8"/>
        <rFont val="Arial CE"/>
        <family val="2"/>
      </rPr>
      <t xml:space="preserve">(w tym wyd. niewygas. 19.500 zł) </t>
    </r>
  </si>
  <si>
    <t>dotacja na działalność instytucji kultury - Gminna Bibliot.Publicz.</t>
  </si>
  <si>
    <t xml:space="preserve"> - SKOK  "AGROFOOD" Grabowiec 2.000,00 zł</t>
  </si>
  <si>
    <t xml:space="preserve"> - UKS "Żak w Gronowie                  2.500,00 zł</t>
  </si>
  <si>
    <t xml:space="preserve"> - K.L. "Flisak" Złotoria                   50.000,00 zł</t>
  </si>
  <si>
    <t xml:space="preserve"> - "SPRINT" Grębocin                      2.982,96 zł</t>
  </si>
  <si>
    <t xml:space="preserve"> - "Drwęca Novar"                            2.500,00 zł</t>
  </si>
  <si>
    <t>dotacja cel. z budżetu na finansowanie lub dofinansowanie</t>
  </si>
  <si>
    <t xml:space="preserve">zadań zleconych do realizacji stowarzyszeniom </t>
  </si>
  <si>
    <t>zakup mater.na potrzeby imprez sportowych</t>
  </si>
  <si>
    <t xml:space="preserve">ubezpieczenie NW (impr.sport.w Złotorii) </t>
  </si>
  <si>
    <t xml:space="preserve">zakup sprzętu sportow. do prowadz. zajęć rekreacyjno - sportowych </t>
  </si>
  <si>
    <t>zakup usług pozostałych (przewóz uczniów na zawody sportowe)</t>
  </si>
  <si>
    <t>opłaty za wynajem basenu</t>
  </si>
  <si>
    <t>wykon. 99,96 %</t>
  </si>
  <si>
    <t>wykon. 100 %</t>
  </si>
  <si>
    <t>wykon. 97,75 %</t>
  </si>
  <si>
    <t>wykon. 71,94 %</t>
  </si>
  <si>
    <t>wykon. 97,31 %</t>
  </si>
  <si>
    <t>wykon. 92,64 %</t>
  </si>
  <si>
    <t>wykon. 99,77 %</t>
  </si>
  <si>
    <t>wykon. 75,76 %</t>
  </si>
  <si>
    <t>wykon. 85,74 %</t>
  </si>
  <si>
    <t>wykon. 82,31 %</t>
  </si>
  <si>
    <t>wykon. 97,86 %</t>
  </si>
  <si>
    <t>wykon. 91,07 %</t>
  </si>
  <si>
    <t>wykon. 98,69 %</t>
  </si>
  <si>
    <t>wykon. 96,48 %</t>
  </si>
  <si>
    <t>wykon. 96,86 %</t>
  </si>
  <si>
    <t>wykon. 95,43 %</t>
  </si>
  <si>
    <t>wykon. 85,81 %</t>
  </si>
  <si>
    <t>Wykon. 96,22 %</t>
  </si>
  <si>
    <t>(w tym wydatki niewygasające 217.000 zł)</t>
  </si>
  <si>
    <t>zakup artykułów spożywczych na sesje RG, kwiatów</t>
  </si>
  <si>
    <t>zakup energii (woda, energia elektr., ogrzew.)</t>
  </si>
  <si>
    <t>oprogram.komput.Novell Small Business Suite</t>
  </si>
  <si>
    <t>(w tym wydatki niewygasające 6.956 zł)</t>
  </si>
  <si>
    <t>zak. umundurow. dla OSP Mierzynek, akum.do sam.poż.OSP Lubicz D.</t>
  </si>
  <si>
    <t xml:space="preserve">za usł.grawerow. pucharów, przew.młodz.druż.poż.na woj.zawody sp. </t>
  </si>
  <si>
    <t xml:space="preserve">zakup usług obejmujących wykonanie ekspertyz, analiz, opinii dla </t>
  </si>
  <si>
    <r>
      <t xml:space="preserve">obiektu przedszkola w Lubiczu Górnym </t>
    </r>
    <r>
      <rPr>
        <sz val="8"/>
        <rFont val="Arial CE"/>
        <family val="0"/>
      </rPr>
      <t>(w tym wyd. niewygas. 15.000 zł)</t>
    </r>
  </si>
  <si>
    <t xml:space="preserve">deratyzacja świetlicy wiej. oraz usługa szkl.okna w św.wiejskiej </t>
  </si>
  <si>
    <t>w Młyńcu Drugim, Nowej Wsi)</t>
  </si>
  <si>
    <r>
      <t xml:space="preserve">gimnast. w Lubiczu Górnym   </t>
    </r>
    <r>
      <rPr>
        <sz val="8"/>
        <rFont val="Arial CE"/>
        <family val="0"/>
      </rPr>
      <t>(w tym wydatki niewygasające 62.500 zł)</t>
    </r>
  </si>
  <si>
    <t>opł.za odpisy ksiąg wieczystych dot.um.kred.nr 154/01/K/0/DEN/T</t>
  </si>
  <si>
    <t>uzup.dopłaty Gm.Lubicz wg uchwały wspóln.z 9.12.2002 r.</t>
  </si>
  <si>
    <t>realizacja programu dożywiania (kwota 505.931,26 zł)</t>
  </si>
  <si>
    <t>świadcz.pieniężne dla pracow. prac społ.-użytecz.(kwota 25.139,88zł)</t>
  </si>
  <si>
    <t>wyposażenie punktu żywieniowego w Grębocinie, zakup sprzętu do</t>
  </si>
  <si>
    <t xml:space="preserve">przygotow.posiłków do Przedszk. Publicznego w Lubiczu Górnym </t>
  </si>
  <si>
    <t>i Szk.Podst.w Lubiczu D. (kwota 15.000 zł)</t>
  </si>
  <si>
    <t xml:space="preserve">zakup narzędzi do pracy na potrz. prac społ.-użyt.(kwota 1.675,82 zł) </t>
  </si>
  <si>
    <t>Wybory do Sejmu i Senatu</t>
  </si>
  <si>
    <t>Różne rozliczenia finansowe</t>
  </si>
  <si>
    <t>Ochrona różnorodności biologicznej i krajobrazu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</si>
</sst>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u val="single"/>
      <sz val="10"/>
      <color indexed="10"/>
      <name val="Arial CE"/>
      <family val="2"/>
    </font>
    <font>
      <b/>
      <sz val="12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"/>
      <family val="0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b/>
      <i/>
      <sz val="10"/>
      <name val="Arial CE"/>
      <family val="0"/>
    </font>
    <font>
      <u val="single"/>
      <sz val="10"/>
      <name val="Arial CE"/>
      <family val="0"/>
    </font>
    <font>
      <sz val="8"/>
      <name val="Arial CE"/>
      <family val="0"/>
    </font>
    <font>
      <sz val="10"/>
      <color indexed="8"/>
      <name val="Arial CE"/>
      <family val="2"/>
    </font>
    <font>
      <sz val="8"/>
      <color indexed="8"/>
      <name val="Arial CE"/>
      <family val="0"/>
    </font>
    <font>
      <u val="single"/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/>
    </xf>
    <xf numFmtId="49" fontId="3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4" fontId="3" fillId="0" borderId="4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3" fillId="0" borderId="5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49" fontId="3" fillId="0" borderId="0" xfId="0" applyNumberFormat="1" applyFont="1" applyAlignment="1">
      <alignment horizontal="right"/>
    </xf>
    <xf numFmtId="49" fontId="6" fillId="0" borderId="6" xfId="0" applyNumberFormat="1" applyFont="1" applyFill="1" applyBorder="1" applyAlignment="1">
      <alignment horizontal="right" vertical="center"/>
    </xf>
    <xf numFmtId="49" fontId="1" fillId="0" borderId="6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 applyAlignment="1">
      <alignment horizontal="right" vertical="center"/>
    </xf>
    <xf numFmtId="4" fontId="6" fillId="0" borderId="7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9" fontId="0" fillId="2" borderId="8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" fontId="1" fillId="2" borderId="9" xfId="0" applyNumberFormat="1" applyFont="1" applyFill="1" applyBorder="1" applyAlignment="1">
      <alignment horizontal="right"/>
    </xf>
    <xf numFmtId="49" fontId="0" fillId="2" borderId="2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49" fontId="0" fillId="2" borderId="10" xfId="0" applyNumberFormat="1" applyFont="1" applyFill="1" applyBorder="1" applyAlignment="1">
      <alignment/>
    </xf>
    <xf numFmtId="49" fontId="1" fillId="2" borderId="11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9" fontId="6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left"/>
    </xf>
    <xf numFmtId="4" fontId="2" fillId="0" borderId="0" xfId="0" applyNumberFormat="1" applyFont="1" applyFill="1" applyBorder="1" applyAlignment="1">
      <alignment horizontal="left" indent="1"/>
    </xf>
    <xf numFmtId="4" fontId="10" fillId="2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 vertical="center"/>
    </xf>
    <xf numFmtId="49" fontId="3" fillId="2" borderId="12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49" fontId="0" fillId="0" borderId="6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2" fillId="0" borderId="4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49" fontId="0" fillId="0" borderId="5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9" fontId="0" fillId="0" borderId="6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4" fontId="12" fillId="0" borderId="1" xfId="0" applyNumberFormat="1" applyFont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9" fontId="0" fillId="2" borderId="7" xfId="0" applyNumberFormat="1" applyFont="1" applyFill="1" applyBorder="1" applyAlignment="1">
      <alignment/>
    </xf>
    <xf numFmtId="49" fontId="1" fillId="2" borderId="14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right"/>
    </xf>
    <xf numFmtId="4" fontId="1" fillId="2" borderId="13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0" fillId="0" borderId="6" xfId="0" applyNumberFormat="1" applyFont="1" applyFill="1" applyBorder="1" applyAlignment="1">
      <alignment horizontal="left" vertical="center"/>
    </xf>
    <xf numFmtId="4" fontId="13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14" fillId="0" borderId="1" xfId="0" applyNumberFormat="1" applyFont="1" applyFill="1" applyBorder="1" applyAlignment="1">
      <alignment/>
    </xf>
    <xf numFmtId="0" fontId="13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Fill="1" applyBorder="1" applyAlignment="1">
      <alignment/>
    </xf>
    <xf numFmtId="4" fontId="14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4" fontId="14" fillId="0" borderId="1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13" fillId="0" borderId="1" xfId="0" applyFont="1" applyFill="1" applyBorder="1" applyAlignment="1">
      <alignment/>
    </xf>
    <xf numFmtId="4" fontId="0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7" fillId="0" borderId="1" xfId="0" applyFont="1" applyBorder="1" applyAlignment="1">
      <alignment/>
    </xf>
    <xf numFmtId="4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left"/>
    </xf>
    <xf numFmtId="0" fontId="15" fillId="0" borderId="6" xfId="0" applyFont="1" applyBorder="1" applyAlignment="1">
      <alignment/>
    </xf>
    <xf numFmtId="4" fontId="15" fillId="0" borderId="1" xfId="0" applyNumberFormat="1" applyFont="1" applyBorder="1" applyAlignment="1">
      <alignment/>
    </xf>
    <xf numFmtId="0" fontId="17" fillId="0" borderId="1" xfId="0" applyFont="1" applyBorder="1" applyAlignment="1">
      <alignment horizontal="left"/>
    </xf>
    <xf numFmtId="0" fontId="15" fillId="0" borderId="1" xfId="0" applyFont="1" applyBorder="1" applyAlignment="1">
      <alignment/>
    </xf>
    <xf numFmtId="4" fontId="15" fillId="0" borderId="4" xfId="0" applyNumberFormat="1" applyFont="1" applyBorder="1" applyAlignment="1">
      <alignment/>
    </xf>
    <xf numFmtId="4" fontId="17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5" fillId="0" borderId="1" xfId="0" applyFont="1" applyFill="1" applyBorder="1" applyAlignment="1">
      <alignment/>
    </xf>
    <xf numFmtId="4" fontId="1" fillId="2" borderId="18" xfId="0" applyNumberFormat="1" applyFont="1" applyFill="1" applyBorder="1" applyAlignment="1">
      <alignment/>
    </xf>
    <xf numFmtId="49" fontId="1" fillId="2" borderId="9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10" fontId="1" fillId="0" borderId="19" xfId="0" applyNumberFormat="1" applyFont="1" applyBorder="1" applyAlignment="1">
      <alignment horizontal="left"/>
    </xf>
    <xf numFmtId="4" fontId="12" fillId="0" borderId="1" xfId="0" applyNumberFormat="1" applyFont="1" applyFill="1" applyBorder="1" applyAlignment="1">
      <alignment horizontal="right" vertical="center"/>
    </xf>
    <xf numFmtId="4" fontId="1" fillId="0" borderId="3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/>
    </xf>
    <xf numFmtId="0" fontId="1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0"/>
  <sheetViews>
    <sheetView tabSelected="1" workbookViewId="0" topLeftCell="A1">
      <selection activeCell="H226" sqref="H226"/>
    </sheetView>
  </sheetViews>
  <sheetFormatPr defaultColWidth="9.00390625" defaultRowHeight="12.75"/>
  <cols>
    <col min="1" max="1" width="5.125" style="3" customWidth="1"/>
    <col min="2" max="2" width="8.875" style="3" customWidth="1"/>
    <col min="3" max="3" width="6.25390625" style="3" customWidth="1"/>
    <col min="4" max="4" width="12.75390625" style="4" customWidth="1"/>
    <col min="5" max="5" width="12.375" style="4" customWidth="1"/>
    <col min="6" max="6" width="58.125" style="1" customWidth="1"/>
    <col min="7" max="7" width="9.125" style="1" customWidth="1"/>
  </cols>
  <sheetData>
    <row r="1" spans="1:7" ht="15.75">
      <c r="A1" s="67" t="s">
        <v>187</v>
      </c>
      <c r="B1" s="67"/>
      <c r="C1" s="67"/>
      <c r="D1" s="68"/>
      <c r="E1" s="69"/>
      <c r="F1" s="82"/>
      <c r="G1"/>
    </row>
    <row r="2" spans="1:7" ht="15.75">
      <c r="A2" s="67" t="s">
        <v>188</v>
      </c>
      <c r="B2" s="67"/>
      <c r="C2" s="67"/>
      <c r="D2" s="69"/>
      <c r="E2" s="70"/>
      <c r="F2" s="82"/>
      <c r="G2"/>
    </row>
    <row r="3" spans="1:7" ht="12.75" customHeight="1">
      <c r="A3" s="71"/>
      <c r="B3" s="71"/>
      <c r="C3" s="71"/>
      <c r="D3" s="72"/>
      <c r="E3" s="73"/>
      <c r="F3" s="83"/>
      <c r="G3"/>
    </row>
    <row r="4" spans="1:7" ht="15.75" customHeight="1">
      <c r="A4" s="74"/>
      <c r="B4" s="74"/>
      <c r="C4" s="75"/>
      <c r="D4" s="76" t="s">
        <v>2</v>
      </c>
      <c r="E4" s="77" t="s">
        <v>120</v>
      </c>
      <c r="F4" s="76" t="s">
        <v>119</v>
      </c>
      <c r="G4"/>
    </row>
    <row r="5" spans="1:7" s="2" customFormat="1" ht="11.25" customHeight="1">
      <c r="A5" s="78" t="s">
        <v>0</v>
      </c>
      <c r="B5" s="78" t="s">
        <v>1</v>
      </c>
      <c r="C5" s="79" t="s">
        <v>122</v>
      </c>
      <c r="D5" s="80" t="s">
        <v>121</v>
      </c>
      <c r="E5" s="81" t="s">
        <v>121</v>
      </c>
      <c r="F5" s="84"/>
      <c r="G5"/>
    </row>
    <row r="6" spans="1:7" s="2" customFormat="1" ht="15.75">
      <c r="A6" s="88" t="s">
        <v>3</v>
      </c>
      <c r="B6" s="35"/>
      <c r="C6" s="36"/>
      <c r="D6" s="37"/>
      <c r="E6" s="38"/>
      <c r="F6" s="119" t="s">
        <v>123</v>
      </c>
      <c r="G6"/>
    </row>
    <row r="7" spans="1:7" s="2" customFormat="1" ht="12.75">
      <c r="A7" s="39"/>
      <c r="B7" s="39" t="s">
        <v>267</v>
      </c>
      <c r="C7" s="39"/>
      <c r="D7" s="40"/>
      <c r="E7" s="41"/>
      <c r="F7" s="120" t="s">
        <v>284</v>
      </c>
      <c r="G7"/>
    </row>
    <row r="8" spans="1:7" s="2" customFormat="1" ht="12.75">
      <c r="A8" s="39"/>
      <c r="B8" s="39"/>
      <c r="C8" s="39" t="s">
        <v>24</v>
      </c>
      <c r="D8" s="40">
        <v>615</v>
      </c>
      <c r="E8" s="41">
        <v>615</v>
      </c>
      <c r="F8" s="121" t="s">
        <v>285</v>
      </c>
      <c r="G8"/>
    </row>
    <row r="9" spans="1:7" s="2" customFormat="1" ht="12.75">
      <c r="A9" s="85"/>
      <c r="B9" s="85"/>
      <c r="C9" s="85"/>
      <c r="D9" s="163">
        <f>SUM(D8:D8)</f>
        <v>615</v>
      </c>
      <c r="E9" s="163">
        <f>SUM(E8:E8)</f>
        <v>615</v>
      </c>
      <c r="F9" s="121"/>
      <c r="G9"/>
    </row>
    <row r="10" spans="1:7" s="2" customFormat="1" ht="15.75">
      <c r="A10" s="89"/>
      <c r="B10" s="89" t="s">
        <v>4</v>
      </c>
      <c r="C10" s="42"/>
      <c r="D10" s="43"/>
      <c r="E10" s="44"/>
      <c r="F10" s="120" t="s">
        <v>126</v>
      </c>
      <c r="G10"/>
    </row>
    <row r="11" spans="1:7" ht="14.25" customHeight="1">
      <c r="A11" s="45"/>
      <c r="B11" s="45"/>
      <c r="C11" s="45" t="s">
        <v>5</v>
      </c>
      <c r="D11" s="46">
        <v>2184</v>
      </c>
      <c r="E11" s="47">
        <v>2121.62</v>
      </c>
      <c r="F11" s="122" t="s">
        <v>286</v>
      </c>
      <c r="G11"/>
    </row>
    <row r="12" spans="1:6" ht="13.5" customHeight="1">
      <c r="A12" s="45"/>
      <c r="B12" s="45"/>
      <c r="C12" s="45" t="s">
        <v>268</v>
      </c>
      <c r="D12" s="46">
        <v>3016</v>
      </c>
      <c r="E12" s="47">
        <v>3015.47</v>
      </c>
      <c r="F12" s="123" t="s">
        <v>287</v>
      </c>
    </row>
    <row r="13" spans="1:6" ht="12.75" customHeight="1">
      <c r="A13" s="45"/>
      <c r="B13" s="45"/>
      <c r="C13" s="45" t="s">
        <v>8</v>
      </c>
      <c r="D13" s="46">
        <v>85000</v>
      </c>
      <c r="E13" s="47">
        <v>84997.6</v>
      </c>
      <c r="F13" s="124" t="s">
        <v>430</v>
      </c>
    </row>
    <row r="14" spans="1:6" ht="12.75" customHeight="1">
      <c r="A14" s="45"/>
      <c r="B14" s="45"/>
      <c r="C14" s="45"/>
      <c r="D14" s="46"/>
      <c r="E14" s="47"/>
      <c r="F14" s="125" t="s">
        <v>431</v>
      </c>
    </row>
    <row r="15" spans="1:6" ht="12.75" customHeight="1">
      <c r="A15" s="45"/>
      <c r="B15" s="45"/>
      <c r="C15" s="45"/>
      <c r="D15" s="46"/>
      <c r="E15" s="47"/>
      <c r="F15" s="126" t="s">
        <v>432</v>
      </c>
    </row>
    <row r="16" spans="1:6" ht="12.75" customHeight="1">
      <c r="A16" s="13"/>
      <c r="B16" s="13"/>
      <c r="C16" s="13"/>
      <c r="D16" s="106">
        <f>SUM(D11:D13)</f>
        <v>90200</v>
      </c>
      <c r="E16" s="107">
        <f>SUM(E11:E13)</f>
        <v>90134.69</v>
      </c>
      <c r="F16" s="18"/>
    </row>
    <row r="17" spans="1:6" ht="12.75" customHeight="1">
      <c r="A17" s="48"/>
      <c r="B17" s="48" t="s">
        <v>9</v>
      </c>
      <c r="C17" s="48"/>
      <c r="D17" s="109"/>
      <c r="E17" s="110"/>
      <c r="F17" s="127" t="s">
        <v>127</v>
      </c>
    </row>
    <row r="18" spans="1:6" ht="12.75" customHeight="1">
      <c r="A18" s="48"/>
      <c r="B18" s="48"/>
      <c r="C18" s="48" t="s">
        <v>10</v>
      </c>
      <c r="D18" s="109">
        <v>7000</v>
      </c>
      <c r="E18" s="110">
        <v>6999.62</v>
      </c>
      <c r="F18" s="123" t="s">
        <v>196</v>
      </c>
    </row>
    <row r="19" spans="1:6" ht="12.75" customHeight="1">
      <c r="A19" s="13"/>
      <c r="B19" s="13"/>
      <c r="C19" s="13"/>
      <c r="D19" s="109"/>
      <c r="E19" s="110"/>
      <c r="F19" s="123" t="s">
        <v>197</v>
      </c>
    </row>
    <row r="20" spans="1:6" ht="12.75" customHeight="1">
      <c r="A20" s="13"/>
      <c r="B20" s="13"/>
      <c r="C20" s="13"/>
      <c r="D20" s="106">
        <f>SUM(D18)</f>
        <v>7000</v>
      </c>
      <c r="E20" s="107">
        <f>SUM(E18)</f>
        <v>6999.62</v>
      </c>
      <c r="F20" s="17"/>
    </row>
    <row r="21" spans="1:6" ht="12.75" customHeight="1">
      <c r="A21" s="13"/>
      <c r="B21" s="48" t="s">
        <v>11</v>
      </c>
      <c r="C21" s="48"/>
      <c r="D21" s="109"/>
      <c r="E21" s="110"/>
      <c r="F21" s="127" t="s">
        <v>135</v>
      </c>
    </row>
    <row r="22" spans="1:6" ht="12.75" customHeight="1">
      <c r="A22" s="13"/>
      <c r="B22" s="48"/>
      <c r="C22" s="48" t="s">
        <v>5</v>
      </c>
      <c r="D22" s="109">
        <v>1434</v>
      </c>
      <c r="E22" s="110">
        <v>1433.37</v>
      </c>
      <c r="F22" s="128" t="s">
        <v>128</v>
      </c>
    </row>
    <row r="23" spans="1:6" ht="12.75" customHeight="1">
      <c r="A23" s="13"/>
      <c r="B23" s="48"/>
      <c r="C23" s="48" t="s">
        <v>6</v>
      </c>
      <c r="D23" s="109">
        <v>71669</v>
      </c>
      <c r="E23" s="110">
        <v>71668.72</v>
      </c>
      <c r="F23" s="128" t="s">
        <v>129</v>
      </c>
    </row>
    <row r="24" spans="1:6" ht="12.75" customHeight="1">
      <c r="A24" s="13"/>
      <c r="B24" s="13"/>
      <c r="C24" s="13"/>
      <c r="D24" s="106">
        <f>SUM(D22:D23)</f>
        <v>73103</v>
      </c>
      <c r="E24" s="102">
        <f>SUM(E22:E23)</f>
        <v>73102.09</v>
      </c>
      <c r="F24" s="16"/>
    </row>
    <row r="25" spans="1:6" ht="12.75" customHeight="1">
      <c r="A25" s="21"/>
      <c r="B25" s="21"/>
      <c r="C25" s="21"/>
      <c r="D25" s="164"/>
      <c r="E25" s="99"/>
      <c r="F25" s="23"/>
    </row>
    <row r="26" spans="1:6" ht="12.75" customHeight="1">
      <c r="A26" s="62"/>
      <c r="B26" s="63" t="s">
        <v>124</v>
      </c>
      <c r="C26" s="59"/>
      <c r="D26" s="60">
        <f>SUM(D9+D16+D20+D24)</f>
        <v>170918</v>
      </c>
      <c r="E26" s="60">
        <f>SUM(E9+E16+E20+E24)</f>
        <v>170851.4</v>
      </c>
      <c r="F26" s="156" t="s">
        <v>545</v>
      </c>
    </row>
    <row r="27" spans="1:6" ht="12.75" customHeight="1">
      <c r="A27" s="66" t="s">
        <v>12</v>
      </c>
      <c r="B27" s="66"/>
      <c r="C27" s="58"/>
      <c r="D27" s="46"/>
      <c r="E27" s="47"/>
      <c r="F27" s="129" t="s">
        <v>130</v>
      </c>
    </row>
    <row r="28" spans="1:6" ht="12.75" customHeight="1">
      <c r="A28" s="45"/>
      <c r="B28" s="45"/>
      <c r="C28" s="58"/>
      <c r="D28" s="46"/>
      <c r="E28" s="47"/>
      <c r="F28" s="123" t="s">
        <v>189</v>
      </c>
    </row>
    <row r="29" spans="1:6" ht="12.75" customHeight="1">
      <c r="A29" s="45"/>
      <c r="B29" s="45" t="s">
        <v>13</v>
      </c>
      <c r="C29" s="58"/>
      <c r="D29" s="49"/>
      <c r="E29" s="50"/>
      <c r="F29" s="127" t="s">
        <v>131</v>
      </c>
    </row>
    <row r="30" spans="1:6" ht="12.75" customHeight="1">
      <c r="A30" s="45"/>
      <c r="B30" s="45"/>
      <c r="C30" s="58" t="s">
        <v>5</v>
      </c>
      <c r="D30" s="49">
        <v>364000</v>
      </c>
      <c r="E30" s="50">
        <v>364000</v>
      </c>
      <c r="F30" s="123" t="s">
        <v>198</v>
      </c>
    </row>
    <row r="31" spans="1:6" ht="12.75" customHeight="1">
      <c r="A31" s="13"/>
      <c r="B31" s="13"/>
      <c r="C31" s="24"/>
      <c r="D31" s="94">
        <f>SUM(D30)</f>
        <v>364000</v>
      </c>
      <c r="E31" s="102">
        <f>SUM(E30)</f>
        <v>364000</v>
      </c>
      <c r="F31" s="19"/>
    </row>
    <row r="32" spans="1:6" ht="12.75" customHeight="1">
      <c r="A32" s="21"/>
      <c r="B32" s="21"/>
      <c r="C32" s="24"/>
      <c r="D32" s="26"/>
      <c r="E32" s="22"/>
      <c r="F32" s="27"/>
    </row>
    <row r="33" spans="1:6" ht="12.75" customHeight="1">
      <c r="A33" s="64"/>
      <c r="B33" s="65" t="s">
        <v>124</v>
      </c>
      <c r="C33" s="59"/>
      <c r="D33" s="60">
        <f>SUM(D31)</f>
        <v>364000</v>
      </c>
      <c r="E33" s="61">
        <f>SUM(E31)</f>
        <v>364000</v>
      </c>
      <c r="F33" s="156" t="s">
        <v>546</v>
      </c>
    </row>
    <row r="34" spans="1:6" ht="12.75" customHeight="1">
      <c r="A34" s="90" t="s">
        <v>14</v>
      </c>
      <c r="B34" s="53"/>
      <c r="C34" s="54"/>
      <c r="D34" s="55"/>
      <c r="E34" s="56"/>
      <c r="F34" s="123" t="s">
        <v>132</v>
      </c>
    </row>
    <row r="35" spans="1:6" ht="12.75" customHeight="1">
      <c r="A35" s="45"/>
      <c r="B35" s="45" t="s">
        <v>15</v>
      </c>
      <c r="C35" s="45"/>
      <c r="D35" s="46"/>
      <c r="E35" s="47"/>
      <c r="F35" s="127" t="s">
        <v>133</v>
      </c>
    </row>
    <row r="36" spans="1:6" ht="12.75" customHeight="1">
      <c r="A36" s="45"/>
      <c r="B36" s="45"/>
      <c r="C36" s="45" t="s">
        <v>5</v>
      </c>
      <c r="D36" s="46">
        <v>223452</v>
      </c>
      <c r="E36" s="47">
        <v>222774.94</v>
      </c>
      <c r="F36" s="123" t="s">
        <v>288</v>
      </c>
    </row>
    <row r="37" spans="1:6" ht="12.75" customHeight="1">
      <c r="A37" s="45"/>
      <c r="B37" s="45"/>
      <c r="C37" s="45"/>
      <c r="D37" s="46"/>
      <c r="E37" s="47"/>
      <c r="F37" s="128" t="s">
        <v>289</v>
      </c>
    </row>
    <row r="38" spans="1:6" ht="12.75" customHeight="1">
      <c r="A38" s="45"/>
      <c r="B38" s="45"/>
      <c r="C38" s="45" t="s">
        <v>16</v>
      </c>
      <c r="D38" s="46">
        <v>533400</v>
      </c>
      <c r="E38" s="47">
        <v>530844.69</v>
      </c>
      <c r="F38" s="123" t="s">
        <v>199</v>
      </c>
    </row>
    <row r="39" spans="1:6" ht="12.75" customHeight="1">
      <c r="A39" s="13"/>
      <c r="B39" s="13"/>
      <c r="C39" s="13"/>
      <c r="D39" s="14"/>
      <c r="E39" s="15"/>
      <c r="F39" s="123" t="s">
        <v>200</v>
      </c>
    </row>
    <row r="40" spans="1:6" ht="12.75" customHeight="1">
      <c r="A40" s="13"/>
      <c r="B40" s="48"/>
      <c r="C40" s="48" t="s">
        <v>8</v>
      </c>
      <c r="D40" s="49">
        <v>9500</v>
      </c>
      <c r="E40" s="50">
        <v>8235.48</v>
      </c>
      <c r="F40" s="123" t="s">
        <v>433</v>
      </c>
    </row>
    <row r="41" spans="1:6" ht="12.75" customHeight="1">
      <c r="A41" s="13"/>
      <c r="B41" s="48"/>
      <c r="C41" s="48"/>
      <c r="D41" s="49"/>
      <c r="E41" s="50"/>
      <c r="F41" s="123" t="s">
        <v>434</v>
      </c>
    </row>
    <row r="42" spans="1:6" ht="12.75" customHeight="1">
      <c r="A42" s="13"/>
      <c r="B42" s="13"/>
      <c r="C42" s="13"/>
      <c r="D42" s="106">
        <f>SUM(D36:D40)</f>
        <v>766352</v>
      </c>
      <c r="E42" s="106">
        <f>SUM(E36:E40)</f>
        <v>761855.1099999999</v>
      </c>
      <c r="F42" s="17"/>
    </row>
    <row r="43" spans="1:6" ht="12.75" customHeight="1">
      <c r="A43" s="48"/>
      <c r="B43" s="48" t="s">
        <v>17</v>
      </c>
      <c r="C43" s="48"/>
      <c r="D43" s="109"/>
      <c r="E43" s="110"/>
      <c r="F43" s="127" t="s">
        <v>134</v>
      </c>
    </row>
    <row r="44" spans="1:6" ht="12.75" customHeight="1">
      <c r="A44" s="48"/>
      <c r="B44" s="48"/>
      <c r="C44" s="48" t="s">
        <v>18</v>
      </c>
      <c r="D44" s="49">
        <v>2600</v>
      </c>
      <c r="E44" s="50">
        <v>2248.47</v>
      </c>
      <c r="F44" s="123" t="s">
        <v>201</v>
      </c>
    </row>
    <row r="45" spans="1:6" ht="12.75" customHeight="1">
      <c r="A45" s="48"/>
      <c r="B45" s="48"/>
      <c r="C45" s="48" t="s">
        <v>19</v>
      </c>
      <c r="D45" s="49">
        <v>161300</v>
      </c>
      <c r="E45" s="50">
        <v>137993.87</v>
      </c>
      <c r="F45" s="123" t="s">
        <v>139</v>
      </c>
    </row>
    <row r="46" spans="1:6" ht="12.75" customHeight="1">
      <c r="A46" s="48"/>
      <c r="B46" s="48"/>
      <c r="C46" s="48" t="s">
        <v>20</v>
      </c>
      <c r="D46" s="49">
        <v>10500</v>
      </c>
      <c r="E46" s="50">
        <v>10429.5</v>
      </c>
      <c r="F46" s="123" t="s">
        <v>202</v>
      </c>
    </row>
    <row r="47" spans="1:6" ht="12.75" customHeight="1">
      <c r="A47" s="48"/>
      <c r="B47" s="48"/>
      <c r="C47" s="48" t="s">
        <v>21</v>
      </c>
      <c r="D47" s="49">
        <v>31500</v>
      </c>
      <c r="E47" s="50">
        <v>27464.64</v>
      </c>
      <c r="F47" s="123" t="s">
        <v>203</v>
      </c>
    </row>
    <row r="48" spans="1:6" ht="12.75" customHeight="1">
      <c r="A48" s="48"/>
      <c r="B48" s="48"/>
      <c r="C48" s="48" t="s">
        <v>22</v>
      </c>
      <c r="D48" s="49">
        <v>4400</v>
      </c>
      <c r="E48" s="50">
        <v>3666.62</v>
      </c>
      <c r="F48" s="123" t="s">
        <v>204</v>
      </c>
    </row>
    <row r="49" spans="1:6" ht="12.75" customHeight="1">
      <c r="A49" s="48"/>
      <c r="B49" s="48"/>
      <c r="C49" s="48" t="s">
        <v>43</v>
      </c>
      <c r="D49" s="49">
        <v>1500</v>
      </c>
      <c r="E49" s="50">
        <v>877.55</v>
      </c>
      <c r="F49" s="123" t="s">
        <v>226</v>
      </c>
    </row>
    <row r="50" spans="1:6" ht="12.75" customHeight="1">
      <c r="A50" s="48"/>
      <c r="B50" s="48"/>
      <c r="C50" s="48" t="s">
        <v>23</v>
      </c>
      <c r="D50" s="49">
        <v>5000</v>
      </c>
      <c r="E50" s="50">
        <v>4847.75</v>
      </c>
      <c r="F50" s="123" t="s">
        <v>190</v>
      </c>
    </row>
    <row r="51" spans="1:6" ht="12.75" customHeight="1">
      <c r="A51" s="48"/>
      <c r="B51" s="48"/>
      <c r="C51" s="48" t="s">
        <v>24</v>
      </c>
      <c r="D51" s="49">
        <v>255634</v>
      </c>
      <c r="E51" s="50">
        <v>249181.65</v>
      </c>
      <c r="F51" s="123" t="s">
        <v>290</v>
      </c>
    </row>
    <row r="52" spans="1:6" ht="12.75" customHeight="1">
      <c r="A52" s="13"/>
      <c r="B52" s="13"/>
      <c r="C52" s="13"/>
      <c r="D52" s="14"/>
      <c r="E52" s="15"/>
      <c r="F52" s="123" t="s">
        <v>291</v>
      </c>
    </row>
    <row r="53" spans="1:6" ht="12.75" customHeight="1">
      <c r="A53" s="13"/>
      <c r="B53" s="13"/>
      <c r="C53" s="13"/>
      <c r="D53" s="14"/>
      <c r="E53" s="15"/>
      <c r="F53" s="123" t="s">
        <v>292</v>
      </c>
    </row>
    <row r="54" spans="1:6" ht="12.75" customHeight="1">
      <c r="A54" s="13"/>
      <c r="B54" s="13"/>
      <c r="C54" s="48" t="s">
        <v>25</v>
      </c>
      <c r="D54" s="49">
        <v>476958</v>
      </c>
      <c r="E54" s="50">
        <v>476591.54</v>
      </c>
      <c r="F54" s="123" t="s">
        <v>205</v>
      </c>
    </row>
    <row r="55" spans="1:6" ht="12.75" customHeight="1">
      <c r="A55" s="13"/>
      <c r="B55" s="13"/>
      <c r="C55" s="48" t="s">
        <v>5</v>
      </c>
      <c r="D55" s="49">
        <v>363979</v>
      </c>
      <c r="E55" s="50">
        <v>358781.99</v>
      </c>
      <c r="F55" s="123" t="s">
        <v>293</v>
      </c>
    </row>
    <row r="56" spans="1:6" ht="12.75" customHeight="1">
      <c r="A56" s="13"/>
      <c r="B56" s="13"/>
      <c r="C56" s="13"/>
      <c r="D56" s="14"/>
      <c r="E56" s="15"/>
      <c r="F56" s="123" t="s">
        <v>295</v>
      </c>
    </row>
    <row r="57" spans="1:6" ht="12.75" customHeight="1">
      <c r="A57" s="13"/>
      <c r="B57" s="13"/>
      <c r="C57" s="24"/>
      <c r="D57" s="14"/>
      <c r="E57" s="15"/>
      <c r="F57" s="123" t="s">
        <v>294</v>
      </c>
    </row>
    <row r="58" spans="1:6" ht="12.75" customHeight="1">
      <c r="A58" s="13"/>
      <c r="B58" s="13"/>
      <c r="C58" s="24"/>
      <c r="D58" s="14"/>
      <c r="E58" s="15"/>
      <c r="F58" s="123" t="s">
        <v>435</v>
      </c>
    </row>
    <row r="59" spans="1:6" ht="12.75" customHeight="1">
      <c r="A59" s="13"/>
      <c r="B59" s="13"/>
      <c r="C59" s="24"/>
      <c r="D59" s="14"/>
      <c r="E59" s="15"/>
      <c r="F59" s="123" t="s">
        <v>436</v>
      </c>
    </row>
    <row r="60" spans="1:6" ht="12.75" customHeight="1">
      <c r="A60" s="13"/>
      <c r="B60" s="13"/>
      <c r="C60" s="24"/>
      <c r="D60" s="14"/>
      <c r="E60" s="15"/>
      <c r="F60" s="123" t="s">
        <v>437</v>
      </c>
    </row>
    <row r="61" spans="1:6" ht="12.75" customHeight="1">
      <c r="A61" s="13"/>
      <c r="B61" s="13"/>
      <c r="C61" s="24"/>
      <c r="D61" s="14"/>
      <c r="E61" s="15"/>
      <c r="F61" s="123" t="s">
        <v>438</v>
      </c>
    </row>
    <row r="62" spans="1:6" ht="12.75" customHeight="1">
      <c r="A62" s="13"/>
      <c r="B62" s="13"/>
      <c r="C62" s="52" t="s">
        <v>269</v>
      </c>
      <c r="D62" s="49">
        <v>550</v>
      </c>
      <c r="E62" s="50">
        <v>529.68</v>
      </c>
      <c r="F62" s="123" t="s">
        <v>296</v>
      </c>
    </row>
    <row r="63" spans="1:6" ht="12.75" customHeight="1">
      <c r="A63" s="13"/>
      <c r="B63" s="13"/>
      <c r="C63" s="52" t="s">
        <v>6</v>
      </c>
      <c r="D63" s="49">
        <v>4000</v>
      </c>
      <c r="E63" s="57">
        <v>2894.5</v>
      </c>
      <c r="F63" s="123" t="s">
        <v>297</v>
      </c>
    </row>
    <row r="64" spans="1:6" ht="12.75" customHeight="1">
      <c r="A64" s="13"/>
      <c r="B64" s="13"/>
      <c r="C64" s="52" t="s">
        <v>26</v>
      </c>
      <c r="D64" s="49">
        <v>4400</v>
      </c>
      <c r="E64" s="50">
        <v>4224.15</v>
      </c>
      <c r="F64" s="123" t="s">
        <v>206</v>
      </c>
    </row>
    <row r="65" spans="1:6" ht="12.75" customHeight="1">
      <c r="A65" s="13"/>
      <c r="B65" s="13"/>
      <c r="C65" s="52" t="s">
        <v>270</v>
      </c>
      <c r="D65" s="49">
        <v>316</v>
      </c>
      <c r="E65" s="50">
        <v>313.9</v>
      </c>
      <c r="F65" s="130" t="s">
        <v>439</v>
      </c>
    </row>
    <row r="66" spans="1:6" ht="12.75" customHeight="1">
      <c r="A66" s="13"/>
      <c r="B66" s="13"/>
      <c r="C66" s="52" t="s">
        <v>27</v>
      </c>
      <c r="D66" s="49">
        <v>106425</v>
      </c>
      <c r="E66" s="50">
        <v>106237.5</v>
      </c>
      <c r="F66" s="123" t="s">
        <v>207</v>
      </c>
    </row>
    <row r="67" spans="1:6" ht="12.75" customHeight="1">
      <c r="A67" s="13"/>
      <c r="B67" s="13"/>
      <c r="C67" s="52" t="s">
        <v>8</v>
      </c>
      <c r="D67" s="49">
        <v>208000</v>
      </c>
      <c r="E67" s="50">
        <v>206278.76</v>
      </c>
      <c r="F67" s="124" t="s">
        <v>440</v>
      </c>
    </row>
    <row r="68" spans="1:6" ht="12.75" customHeight="1">
      <c r="A68" s="13"/>
      <c r="B68" s="13"/>
      <c r="C68" s="24"/>
      <c r="D68" s="14"/>
      <c r="E68" s="15"/>
      <c r="F68" s="124" t="s">
        <v>441</v>
      </c>
    </row>
    <row r="69" spans="1:6" ht="12.75" customHeight="1">
      <c r="A69" s="13"/>
      <c r="B69" s="13"/>
      <c r="C69" s="24"/>
      <c r="D69" s="14"/>
      <c r="E69" s="15"/>
      <c r="F69" s="124" t="s">
        <v>442</v>
      </c>
    </row>
    <row r="70" spans="1:6" ht="12.75" customHeight="1">
      <c r="A70" s="13"/>
      <c r="B70" s="13"/>
      <c r="C70" s="24"/>
      <c r="D70" s="14"/>
      <c r="E70" s="15"/>
      <c r="F70" s="131" t="s">
        <v>443</v>
      </c>
    </row>
    <row r="71" spans="1:6" ht="12.75" customHeight="1">
      <c r="A71" s="13"/>
      <c r="B71" s="13"/>
      <c r="C71" s="52" t="s">
        <v>33</v>
      </c>
      <c r="D71" s="49">
        <v>25000</v>
      </c>
      <c r="E71" s="50">
        <v>20401.58</v>
      </c>
      <c r="F71" s="132" t="s">
        <v>407</v>
      </c>
    </row>
    <row r="72" spans="1:6" ht="12.75" customHeight="1">
      <c r="A72" s="13"/>
      <c r="B72" s="13"/>
      <c r="C72" s="24"/>
      <c r="D72" s="106">
        <f>SUM(D44:D71)</f>
        <v>1662062</v>
      </c>
      <c r="E72" s="106">
        <f>SUM(E44:E71)</f>
        <v>1612963.6499999997</v>
      </c>
      <c r="F72" s="16"/>
    </row>
    <row r="73" spans="1:6" ht="12.75" customHeight="1">
      <c r="A73" s="13"/>
      <c r="B73" s="52" t="s">
        <v>28</v>
      </c>
      <c r="C73" s="52"/>
      <c r="D73" s="49"/>
      <c r="E73" s="50"/>
      <c r="F73" s="127" t="s">
        <v>135</v>
      </c>
    </row>
    <row r="74" spans="1:6" ht="12.75" customHeight="1">
      <c r="A74" s="13"/>
      <c r="B74" s="52"/>
      <c r="C74" s="52" t="s">
        <v>8</v>
      </c>
      <c r="D74" s="49">
        <v>136700</v>
      </c>
      <c r="E74" s="50">
        <v>132567.16</v>
      </c>
      <c r="F74" s="128" t="s">
        <v>444</v>
      </c>
    </row>
    <row r="75" spans="1:6" ht="12.75" customHeight="1">
      <c r="A75" s="13"/>
      <c r="B75" s="52"/>
      <c r="C75" s="52"/>
      <c r="D75" s="92"/>
      <c r="E75" s="93"/>
      <c r="F75" s="128" t="s">
        <v>445</v>
      </c>
    </row>
    <row r="76" spans="1:6" ht="12.75" customHeight="1">
      <c r="A76" s="13"/>
      <c r="B76" s="52"/>
      <c r="C76" s="52"/>
      <c r="D76" s="92"/>
      <c r="E76" s="93"/>
      <c r="F76" s="131" t="s">
        <v>446</v>
      </c>
    </row>
    <row r="77" spans="1:6" ht="12.75" customHeight="1">
      <c r="A77" s="13"/>
      <c r="B77" s="13"/>
      <c r="C77" s="24"/>
      <c r="D77" s="94">
        <f>SUM(D74:D74)</f>
        <v>136700</v>
      </c>
      <c r="E77" s="102">
        <f>SUM(E74:E74)</f>
        <v>132567.16</v>
      </c>
      <c r="F77" s="16"/>
    </row>
    <row r="78" spans="1:6" ht="12.75" customHeight="1">
      <c r="A78" s="21"/>
      <c r="B78" s="21"/>
      <c r="C78" s="24"/>
      <c r="D78" s="25"/>
      <c r="E78" s="20"/>
      <c r="F78" s="16"/>
    </row>
    <row r="79" spans="1:6" ht="12.75" customHeight="1">
      <c r="A79" s="86"/>
      <c r="B79" s="157" t="s">
        <v>124</v>
      </c>
      <c r="C79" s="59"/>
      <c r="D79" s="60">
        <f>SUM(+D77+D72+D42)</f>
        <v>2565114</v>
      </c>
      <c r="E79" s="61">
        <f>SUM(+E77+E72+E42)</f>
        <v>2507385.9199999995</v>
      </c>
      <c r="F79" s="156" t="s">
        <v>547</v>
      </c>
    </row>
    <row r="80" spans="1:6" ht="12.75" customHeight="1">
      <c r="A80" s="51" t="s">
        <v>29</v>
      </c>
      <c r="B80" s="48"/>
      <c r="C80" s="48"/>
      <c r="D80" s="49"/>
      <c r="E80" s="50"/>
      <c r="F80" s="123" t="s">
        <v>136</v>
      </c>
    </row>
    <row r="81" spans="1:6" ht="12.75" customHeight="1">
      <c r="A81" s="48"/>
      <c r="B81" s="48" t="s">
        <v>30</v>
      </c>
      <c r="C81" s="48"/>
      <c r="D81" s="49"/>
      <c r="E81" s="50"/>
      <c r="F81" s="127" t="s">
        <v>137</v>
      </c>
    </row>
    <row r="82" spans="1:6" ht="12.75" customHeight="1">
      <c r="A82" s="48"/>
      <c r="B82" s="48"/>
      <c r="C82" s="48" t="s">
        <v>18</v>
      </c>
      <c r="D82" s="49">
        <v>2000</v>
      </c>
      <c r="E82" s="50">
        <v>1077.2</v>
      </c>
      <c r="F82" s="123" t="s">
        <v>208</v>
      </c>
    </row>
    <row r="83" spans="1:6" ht="12.75" customHeight="1">
      <c r="A83" s="48"/>
      <c r="B83" s="48"/>
      <c r="C83" s="48" t="s">
        <v>19</v>
      </c>
      <c r="D83" s="49">
        <v>58100</v>
      </c>
      <c r="E83" s="50">
        <v>52111.91</v>
      </c>
      <c r="F83" s="123" t="s">
        <v>139</v>
      </c>
    </row>
    <row r="84" spans="1:6" ht="12.75" customHeight="1">
      <c r="A84" s="48"/>
      <c r="B84" s="48"/>
      <c r="C84" s="48" t="s">
        <v>20</v>
      </c>
      <c r="D84" s="49">
        <v>4800</v>
      </c>
      <c r="E84" s="50">
        <v>4793.52</v>
      </c>
      <c r="F84" s="123" t="s">
        <v>202</v>
      </c>
    </row>
    <row r="85" spans="1:6" ht="12.75" customHeight="1">
      <c r="A85" s="13"/>
      <c r="B85" s="13"/>
      <c r="C85" s="48" t="s">
        <v>21</v>
      </c>
      <c r="D85" s="49">
        <v>11600</v>
      </c>
      <c r="E85" s="50">
        <v>10365.7</v>
      </c>
      <c r="F85" s="123" t="s">
        <v>203</v>
      </c>
    </row>
    <row r="86" spans="1:6" ht="12.75" customHeight="1">
      <c r="A86" s="13"/>
      <c r="B86" s="13"/>
      <c r="C86" s="48" t="s">
        <v>22</v>
      </c>
      <c r="D86" s="49">
        <v>1600</v>
      </c>
      <c r="E86" s="50">
        <v>1390.77</v>
      </c>
      <c r="F86" s="123" t="s">
        <v>204</v>
      </c>
    </row>
    <row r="87" spans="1:6" ht="12.75" customHeight="1">
      <c r="A87" s="13"/>
      <c r="B87" s="13"/>
      <c r="C87" s="48" t="s">
        <v>43</v>
      </c>
      <c r="D87" s="49">
        <v>1000</v>
      </c>
      <c r="E87" s="50">
        <v>259.93</v>
      </c>
      <c r="F87" s="123" t="s">
        <v>226</v>
      </c>
    </row>
    <row r="88" spans="1:6" ht="12.75" customHeight="1">
      <c r="A88" s="13"/>
      <c r="B88" s="13"/>
      <c r="C88" s="48" t="s">
        <v>24</v>
      </c>
      <c r="D88" s="49">
        <v>41300</v>
      </c>
      <c r="E88" s="50">
        <v>37050.35</v>
      </c>
      <c r="F88" s="123" t="s">
        <v>298</v>
      </c>
    </row>
    <row r="89" spans="1:6" ht="12.75" customHeight="1">
      <c r="A89" s="13"/>
      <c r="B89" s="13"/>
      <c r="C89" s="48"/>
      <c r="D89" s="49"/>
      <c r="E89" s="50"/>
      <c r="F89" s="123" t="s">
        <v>299</v>
      </c>
    </row>
    <row r="90" spans="1:6" ht="12.75" customHeight="1">
      <c r="A90" s="13"/>
      <c r="B90" s="13"/>
      <c r="C90" s="48" t="s">
        <v>31</v>
      </c>
      <c r="D90" s="49">
        <v>3300</v>
      </c>
      <c r="E90" s="50">
        <v>2778.28</v>
      </c>
      <c r="F90" s="123" t="s">
        <v>209</v>
      </c>
    </row>
    <row r="91" spans="1:6" ht="12.75" customHeight="1">
      <c r="A91" s="13"/>
      <c r="B91" s="13"/>
      <c r="C91" s="48" t="s">
        <v>25</v>
      </c>
      <c r="D91" s="49">
        <v>32900</v>
      </c>
      <c r="E91" s="50">
        <v>22035.56</v>
      </c>
      <c r="F91" s="132" t="s">
        <v>447</v>
      </c>
    </row>
    <row r="92" spans="1:6" ht="12.75" customHeight="1">
      <c r="A92" s="13"/>
      <c r="B92" s="13"/>
      <c r="C92" s="48"/>
      <c r="D92" s="49"/>
      <c r="E92" s="50"/>
      <c r="F92" s="132" t="s">
        <v>448</v>
      </c>
    </row>
    <row r="93" spans="1:6" ht="12.75" customHeight="1">
      <c r="A93" s="13"/>
      <c r="B93" s="13"/>
      <c r="C93" s="48" t="s">
        <v>5</v>
      </c>
      <c r="D93" s="49">
        <v>41550</v>
      </c>
      <c r="E93" s="50">
        <v>36499.63</v>
      </c>
      <c r="F93" s="123" t="s">
        <v>210</v>
      </c>
    </row>
    <row r="94" spans="1:6" ht="12.75" customHeight="1">
      <c r="A94" s="13"/>
      <c r="B94" s="13"/>
      <c r="C94" s="48"/>
      <c r="D94" s="49"/>
      <c r="E94" s="50"/>
      <c r="F94" s="123" t="s">
        <v>300</v>
      </c>
    </row>
    <row r="95" spans="1:6" ht="12.75" customHeight="1">
      <c r="A95" s="13"/>
      <c r="B95" s="13"/>
      <c r="C95" s="48" t="s">
        <v>269</v>
      </c>
      <c r="D95" s="49">
        <v>500</v>
      </c>
      <c r="E95" s="50">
        <v>146.4</v>
      </c>
      <c r="F95" s="123" t="s">
        <v>296</v>
      </c>
    </row>
    <row r="96" spans="1:6" ht="12.75" customHeight="1">
      <c r="A96" s="13"/>
      <c r="B96" s="13"/>
      <c r="C96" s="48" t="s">
        <v>271</v>
      </c>
      <c r="D96" s="49">
        <v>9000</v>
      </c>
      <c r="E96" s="50">
        <v>7018</v>
      </c>
      <c r="F96" s="123" t="s">
        <v>301</v>
      </c>
    </row>
    <row r="97" spans="1:6" ht="12.75" customHeight="1">
      <c r="A97" s="13"/>
      <c r="B97" s="13"/>
      <c r="C97" s="48" t="s">
        <v>6</v>
      </c>
      <c r="D97" s="49">
        <v>3000</v>
      </c>
      <c r="E97" s="50">
        <v>971</v>
      </c>
      <c r="F97" s="123" t="s">
        <v>211</v>
      </c>
    </row>
    <row r="98" spans="1:6" ht="12.75" customHeight="1">
      <c r="A98" s="13"/>
      <c r="B98" s="13"/>
      <c r="C98" s="48" t="s">
        <v>26</v>
      </c>
      <c r="D98" s="49">
        <v>2500</v>
      </c>
      <c r="E98" s="50">
        <v>2011.5</v>
      </c>
      <c r="F98" s="123" t="s">
        <v>206</v>
      </c>
    </row>
    <row r="99" spans="1:6" ht="12.75" customHeight="1">
      <c r="A99" s="13"/>
      <c r="B99" s="13"/>
      <c r="C99" s="48" t="s">
        <v>27</v>
      </c>
      <c r="D99" s="49">
        <v>5100</v>
      </c>
      <c r="E99" s="50">
        <v>4274.59</v>
      </c>
      <c r="F99" s="123" t="s">
        <v>302</v>
      </c>
    </row>
    <row r="100" spans="1:6" ht="12.75" customHeight="1">
      <c r="A100" s="13"/>
      <c r="B100" s="13"/>
      <c r="C100" s="48" t="s">
        <v>32</v>
      </c>
      <c r="D100" s="49">
        <v>14000</v>
      </c>
      <c r="E100" s="50">
        <v>4682.87</v>
      </c>
      <c r="F100" s="123" t="s">
        <v>303</v>
      </c>
    </row>
    <row r="101" spans="1:6" ht="12.75" customHeight="1">
      <c r="A101" s="13"/>
      <c r="B101" s="13"/>
      <c r="C101" s="48"/>
      <c r="D101" s="49"/>
      <c r="E101" s="50"/>
      <c r="F101" s="128" t="s">
        <v>212</v>
      </c>
    </row>
    <row r="102" spans="1:6" ht="12.75" customHeight="1">
      <c r="A102" s="13"/>
      <c r="B102" s="13"/>
      <c r="C102" s="48" t="s">
        <v>8</v>
      </c>
      <c r="D102" s="49">
        <v>39950</v>
      </c>
      <c r="E102" s="50">
        <v>37288.9</v>
      </c>
      <c r="F102" s="132" t="s">
        <v>304</v>
      </c>
    </row>
    <row r="103" spans="1:6" ht="12.75" customHeight="1">
      <c r="A103" s="13"/>
      <c r="B103" s="13"/>
      <c r="C103" s="24"/>
      <c r="D103" s="14"/>
      <c r="E103" s="15"/>
      <c r="F103" s="132" t="s">
        <v>408</v>
      </c>
    </row>
    <row r="104" spans="1:6" ht="12.75" customHeight="1">
      <c r="A104" s="13"/>
      <c r="B104" s="13"/>
      <c r="C104" s="24"/>
      <c r="D104" s="106">
        <f>SUM(D82:D102)</f>
        <v>272200</v>
      </c>
      <c r="E104" s="107">
        <f>SUM(E82:E102)</f>
        <v>224756.11</v>
      </c>
      <c r="F104" s="16"/>
    </row>
    <row r="105" spans="1:6" ht="12.75" customHeight="1">
      <c r="A105" s="13"/>
      <c r="B105" s="48" t="s">
        <v>34</v>
      </c>
      <c r="C105" s="52"/>
      <c r="D105" s="109"/>
      <c r="E105" s="110"/>
      <c r="F105" s="127" t="s">
        <v>213</v>
      </c>
    </row>
    <row r="106" spans="1:6" ht="12.75" customHeight="1">
      <c r="A106" s="13"/>
      <c r="B106" s="48"/>
      <c r="C106" s="52" t="s">
        <v>5</v>
      </c>
      <c r="D106" s="109">
        <v>77000</v>
      </c>
      <c r="E106" s="110">
        <v>39795.04</v>
      </c>
      <c r="F106" s="132" t="s">
        <v>449</v>
      </c>
    </row>
    <row r="107" spans="1:6" ht="12.75" customHeight="1">
      <c r="A107" s="13"/>
      <c r="B107" s="48"/>
      <c r="C107" s="52" t="s">
        <v>6</v>
      </c>
      <c r="D107" s="109">
        <v>25000</v>
      </c>
      <c r="E107" s="110">
        <v>4644.76</v>
      </c>
      <c r="F107" s="133" t="s">
        <v>450</v>
      </c>
    </row>
    <row r="108" spans="1:6" ht="12.75" customHeight="1">
      <c r="A108" s="21"/>
      <c r="B108" s="21"/>
      <c r="C108" s="24"/>
      <c r="D108" s="94">
        <f>SUM(D106:D107)</f>
        <v>102000</v>
      </c>
      <c r="E108" s="102">
        <f>SUM(E106:E107)</f>
        <v>44439.8</v>
      </c>
      <c r="F108" s="17"/>
    </row>
    <row r="109" spans="1:6" ht="12.75" customHeight="1">
      <c r="A109" s="158"/>
      <c r="B109" s="157" t="s">
        <v>124</v>
      </c>
      <c r="C109" s="59"/>
      <c r="D109" s="60">
        <f>SUM(+D104+D108)</f>
        <v>374200</v>
      </c>
      <c r="E109" s="61">
        <f>SUM(+E104+E108)</f>
        <v>269195.91</v>
      </c>
      <c r="F109" s="156" t="s">
        <v>548</v>
      </c>
    </row>
    <row r="110" spans="1:6" ht="12.75" customHeight="1">
      <c r="A110" s="51" t="s">
        <v>35</v>
      </c>
      <c r="B110" s="91"/>
      <c r="C110" s="52"/>
      <c r="D110" s="49"/>
      <c r="E110" s="50"/>
      <c r="F110" s="129" t="s">
        <v>214</v>
      </c>
    </row>
    <row r="111" spans="1:6" ht="12.75" customHeight="1">
      <c r="A111" s="48"/>
      <c r="B111" s="52" t="s">
        <v>36</v>
      </c>
      <c r="C111" s="52"/>
      <c r="D111" s="49"/>
      <c r="E111" s="50"/>
      <c r="F111" s="127" t="s">
        <v>215</v>
      </c>
    </row>
    <row r="112" spans="1:6" ht="12.75" customHeight="1">
      <c r="A112" s="48"/>
      <c r="B112" s="52"/>
      <c r="C112" s="52" t="s">
        <v>23</v>
      </c>
      <c r="D112" s="49">
        <v>176000</v>
      </c>
      <c r="E112" s="50">
        <v>168705.6</v>
      </c>
      <c r="F112" s="123" t="s">
        <v>140</v>
      </c>
    </row>
    <row r="113" spans="1:6" ht="12.75" customHeight="1">
      <c r="A113" s="48"/>
      <c r="B113" s="52"/>
      <c r="C113" s="52" t="s">
        <v>5</v>
      </c>
      <c r="D113" s="49">
        <v>399300</v>
      </c>
      <c r="E113" s="50">
        <v>391110.35</v>
      </c>
      <c r="F113" s="134" t="s">
        <v>305</v>
      </c>
    </row>
    <row r="114" spans="1:6" ht="12.75" customHeight="1">
      <c r="A114" s="48"/>
      <c r="B114" s="52"/>
      <c r="C114" s="52"/>
      <c r="D114" s="49"/>
      <c r="E114" s="50"/>
      <c r="F114" s="135" t="s">
        <v>451</v>
      </c>
    </row>
    <row r="115" spans="1:6" ht="12.75" customHeight="1">
      <c r="A115" s="48"/>
      <c r="B115" s="52"/>
      <c r="C115" s="52"/>
      <c r="D115" s="92"/>
      <c r="E115" s="93"/>
      <c r="F115" s="165" t="s">
        <v>563</v>
      </c>
    </row>
    <row r="116" spans="1:6" ht="12.75" customHeight="1">
      <c r="A116" s="48"/>
      <c r="B116" s="52"/>
      <c r="C116" s="52" t="s">
        <v>7</v>
      </c>
      <c r="D116" s="92">
        <v>28</v>
      </c>
      <c r="E116" s="93">
        <v>27.45</v>
      </c>
      <c r="F116" s="135" t="s">
        <v>452</v>
      </c>
    </row>
    <row r="117" spans="1:6" ht="12.75" customHeight="1">
      <c r="A117" s="48"/>
      <c r="B117" s="52"/>
      <c r="C117" s="52"/>
      <c r="D117" s="94">
        <f>SUM(D112:D116)</f>
        <v>575328</v>
      </c>
      <c r="E117" s="94">
        <f>SUM(E112:E116)</f>
        <v>559843.3999999999</v>
      </c>
      <c r="F117" s="31"/>
    </row>
    <row r="118" spans="1:6" ht="12.75" customHeight="1">
      <c r="A118" s="95"/>
      <c r="B118" s="96"/>
      <c r="C118" s="97"/>
      <c r="D118" s="98"/>
      <c r="E118" s="99"/>
      <c r="F118" s="33"/>
    </row>
    <row r="119" spans="1:6" ht="12.75" customHeight="1">
      <c r="A119" s="158"/>
      <c r="B119" s="157" t="s">
        <v>124</v>
      </c>
      <c r="C119" s="59"/>
      <c r="D119" s="60">
        <f>SUM(D117)</f>
        <v>575328</v>
      </c>
      <c r="E119" s="61">
        <f>SUM(E117)</f>
        <v>559843.3999999999</v>
      </c>
      <c r="F119" s="159" t="s">
        <v>549</v>
      </c>
    </row>
    <row r="120" spans="1:6" ht="12.75" customHeight="1">
      <c r="A120" s="100" t="s">
        <v>37</v>
      </c>
      <c r="B120" s="53"/>
      <c r="C120" s="54"/>
      <c r="D120" s="55"/>
      <c r="E120" s="56"/>
      <c r="F120" s="135" t="s">
        <v>216</v>
      </c>
    </row>
    <row r="121" spans="1:6" ht="12.75" customHeight="1">
      <c r="A121" s="101"/>
      <c r="B121" s="101" t="s">
        <v>38</v>
      </c>
      <c r="C121" s="54"/>
      <c r="D121" s="55"/>
      <c r="E121" s="56"/>
      <c r="F121" s="136" t="s">
        <v>217</v>
      </c>
    </row>
    <row r="122" spans="1:6" ht="12.75" customHeight="1">
      <c r="A122" s="101"/>
      <c r="B122" s="101"/>
      <c r="C122" s="54"/>
      <c r="D122" s="55"/>
      <c r="E122" s="56"/>
      <c r="F122" s="135" t="s">
        <v>218</v>
      </c>
    </row>
    <row r="123" spans="1:6" ht="12.75" customHeight="1">
      <c r="A123" s="45"/>
      <c r="B123" s="45"/>
      <c r="C123" s="58" t="s">
        <v>19</v>
      </c>
      <c r="D123" s="46">
        <v>105660</v>
      </c>
      <c r="E123" s="47">
        <v>105660</v>
      </c>
      <c r="F123" s="123" t="s">
        <v>219</v>
      </c>
    </row>
    <row r="124" spans="1:6" ht="12.75" customHeight="1">
      <c r="A124" s="45"/>
      <c r="B124" s="45"/>
      <c r="C124" s="58" t="s">
        <v>21</v>
      </c>
      <c r="D124" s="46">
        <v>18165</v>
      </c>
      <c r="E124" s="47">
        <v>18165</v>
      </c>
      <c r="F124" s="123" t="s">
        <v>220</v>
      </c>
    </row>
    <row r="125" spans="1:6" ht="12.75" customHeight="1">
      <c r="A125" s="45"/>
      <c r="B125" s="45"/>
      <c r="C125" s="58" t="s">
        <v>22</v>
      </c>
      <c r="D125" s="46">
        <v>2590</v>
      </c>
      <c r="E125" s="47">
        <v>2590</v>
      </c>
      <c r="F125" s="123" t="s">
        <v>204</v>
      </c>
    </row>
    <row r="126" spans="1:6" ht="12.75" customHeight="1">
      <c r="A126" s="13"/>
      <c r="B126" s="13"/>
      <c r="C126" s="24"/>
      <c r="D126" s="106">
        <f>SUM(D123:D125)</f>
        <v>126415</v>
      </c>
      <c r="E126" s="107">
        <f>SUM(E123:E125)</f>
        <v>126415</v>
      </c>
      <c r="F126" s="17"/>
    </row>
    <row r="127" spans="1:6" ht="12.75" customHeight="1">
      <c r="A127" s="13"/>
      <c r="B127" s="48" t="s">
        <v>39</v>
      </c>
      <c r="C127" s="52"/>
      <c r="D127" s="109"/>
      <c r="E127" s="110"/>
      <c r="F127" s="127" t="s">
        <v>221</v>
      </c>
    </row>
    <row r="128" spans="1:6" ht="12.75" customHeight="1">
      <c r="A128" s="13"/>
      <c r="B128" s="48"/>
      <c r="C128" s="52" t="s">
        <v>40</v>
      </c>
      <c r="D128" s="109">
        <v>126000</v>
      </c>
      <c r="E128" s="110">
        <v>126000</v>
      </c>
      <c r="F128" s="123" t="s">
        <v>222</v>
      </c>
    </row>
    <row r="129" spans="1:6" ht="12.75" customHeight="1">
      <c r="A129" s="13"/>
      <c r="B129" s="48"/>
      <c r="C129" s="52" t="s">
        <v>24</v>
      </c>
      <c r="D129" s="109">
        <v>2500</v>
      </c>
      <c r="E129" s="110">
        <v>2237.15</v>
      </c>
      <c r="F129" s="123" t="s">
        <v>564</v>
      </c>
    </row>
    <row r="130" spans="1:6" ht="12.75" customHeight="1">
      <c r="A130" s="13"/>
      <c r="B130" s="48"/>
      <c r="C130" s="52" t="s">
        <v>5</v>
      </c>
      <c r="D130" s="109">
        <v>4000</v>
      </c>
      <c r="E130" s="110">
        <v>1893.8</v>
      </c>
      <c r="F130" s="123" t="s">
        <v>453</v>
      </c>
    </row>
    <row r="131" spans="1:6" ht="12.75" customHeight="1">
      <c r="A131" s="13"/>
      <c r="B131" s="48"/>
      <c r="C131" s="52" t="s">
        <v>269</v>
      </c>
      <c r="D131" s="109">
        <v>3000</v>
      </c>
      <c r="E131" s="110">
        <v>2751.04</v>
      </c>
      <c r="F131" s="123" t="s">
        <v>296</v>
      </c>
    </row>
    <row r="132" spans="1:6" ht="12.75" customHeight="1">
      <c r="A132" s="13"/>
      <c r="B132" s="48"/>
      <c r="C132" s="52" t="s">
        <v>41</v>
      </c>
      <c r="D132" s="109">
        <v>1500</v>
      </c>
      <c r="E132" s="110">
        <v>354.94</v>
      </c>
      <c r="F132" s="123" t="s">
        <v>306</v>
      </c>
    </row>
    <row r="133" spans="1:6" ht="12.75" customHeight="1">
      <c r="A133" s="13"/>
      <c r="B133" s="13"/>
      <c r="C133" s="24"/>
      <c r="D133" s="106">
        <f>SUM(D128:D132)</f>
        <v>137000</v>
      </c>
      <c r="E133" s="107">
        <f>SUM(E128:E132)</f>
        <v>133236.93</v>
      </c>
      <c r="F133" s="17"/>
    </row>
    <row r="134" spans="1:6" ht="12.75" customHeight="1">
      <c r="A134" s="13"/>
      <c r="B134" s="48" t="s">
        <v>42</v>
      </c>
      <c r="C134" s="52"/>
      <c r="D134" s="109"/>
      <c r="E134" s="110"/>
      <c r="F134" s="127" t="s">
        <v>223</v>
      </c>
    </row>
    <row r="135" spans="1:6" ht="12.75" customHeight="1">
      <c r="A135" s="13"/>
      <c r="B135" s="48"/>
      <c r="C135" s="52" t="s">
        <v>18</v>
      </c>
      <c r="D135" s="109">
        <v>4500</v>
      </c>
      <c r="E135" s="110">
        <v>4130.35</v>
      </c>
      <c r="F135" s="123" t="s">
        <v>224</v>
      </c>
    </row>
    <row r="136" spans="1:6" ht="12.75" customHeight="1">
      <c r="A136" s="13"/>
      <c r="B136" s="48"/>
      <c r="C136" s="52" t="s">
        <v>19</v>
      </c>
      <c r="D136" s="109">
        <v>2091780</v>
      </c>
      <c r="E136" s="110">
        <v>1938708.13</v>
      </c>
      <c r="F136" s="123" t="s">
        <v>139</v>
      </c>
    </row>
    <row r="137" spans="1:6" ht="12.75" customHeight="1">
      <c r="A137" s="13"/>
      <c r="B137" s="48"/>
      <c r="C137" s="52" t="s">
        <v>20</v>
      </c>
      <c r="D137" s="49">
        <v>142000</v>
      </c>
      <c r="E137" s="50">
        <v>141837.05</v>
      </c>
      <c r="F137" s="123" t="s">
        <v>202</v>
      </c>
    </row>
    <row r="138" spans="1:6" ht="12.75" customHeight="1">
      <c r="A138" s="13"/>
      <c r="B138" s="48"/>
      <c r="C138" s="52" t="s">
        <v>21</v>
      </c>
      <c r="D138" s="49">
        <v>369600</v>
      </c>
      <c r="E138" s="50">
        <v>323500.02</v>
      </c>
      <c r="F138" s="123" t="s">
        <v>225</v>
      </c>
    </row>
    <row r="139" spans="1:6" ht="12.75" customHeight="1">
      <c r="A139" s="13"/>
      <c r="B139" s="48"/>
      <c r="C139" s="52" t="s">
        <v>22</v>
      </c>
      <c r="D139" s="49">
        <v>52620</v>
      </c>
      <c r="E139" s="50">
        <v>48161.17</v>
      </c>
      <c r="F139" s="123" t="s">
        <v>204</v>
      </c>
    </row>
    <row r="140" spans="1:6" ht="12.75" customHeight="1">
      <c r="A140" s="13"/>
      <c r="B140" s="48"/>
      <c r="C140" s="52" t="s">
        <v>43</v>
      </c>
      <c r="D140" s="49">
        <v>32600</v>
      </c>
      <c r="E140" s="50">
        <v>31951</v>
      </c>
      <c r="F140" s="123" t="s">
        <v>226</v>
      </c>
    </row>
    <row r="141" spans="1:6" ht="12.75" customHeight="1">
      <c r="A141" s="13"/>
      <c r="B141" s="48"/>
      <c r="C141" s="52" t="s">
        <v>23</v>
      </c>
      <c r="D141" s="49">
        <v>23800</v>
      </c>
      <c r="E141" s="50">
        <v>22590</v>
      </c>
      <c r="F141" s="123" t="s">
        <v>140</v>
      </c>
    </row>
    <row r="142" spans="1:6" ht="12.75" customHeight="1">
      <c r="A142" s="13"/>
      <c r="B142" s="48"/>
      <c r="C142" s="52" t="s">
        <v>24</v>
      </c>
      <c r="D142" s="49">
        <v>135000</v>
      </c>
      <c r="E142" s="50">
        <v>131479.29</v>
      </c>
      <c r="F142" s="123" t="s">
        <v>192</v>
      </c>
    </row>
    <row r="143" spans="1:6" ht="12.75" customHeight="1">
      <c r="A143" s="13"/>
      <c r="B143" s="48"/>
      <c r="C143" s="52" t="s">
        <v>44</v>
      </c>
      <c r="D143" s="49">
        <v>4000</v>
      </c>
      <c r="E143" s="50">
        <v>3180.13</v>
      </c>
      <c r="F143" s="123" t="s">
        <v>409</v>
      </c>
    </row>
    <row r="144" spans="1:6" ht="12.75" customHeight="1">
      <c r="A144" s="13"/>
      <c r="B144" s="13"/>
      <c r="C144" s="52" t="s">
        <v>31</v>
      </c>
      <c r="D144" s="49">
        <v>35000</v>
      </c>
      <c r="E144" s="50">
        <v>28631.58</v>
      </c>
      <c r="F144" s="123" t="s">
        <v>565</v>
      </c>
    </row>
    <row r="145" spans="1:6" ht="12.75" customHeight="1">
      <c r="A145" s="13"/>
      <c r="B145" s="13"/>
      <c r="C145" s="52" t="s">
        <v>25</v>
      </c>
      <c r="D145" s="49">
        <v>47000</v>
      </c>
      <c r="E145" s="50">
        <v>43290.44</v>
      </c>
      <c r="F145" s="123" t="s">
        <v>227</v>
      </c>
    </row>
    <row r="146" spans="1:6" ht="12.75" customHeight="1">
      <c r="A146" s="13"/>
      <c r="B146" s="13"/>
      <c r="C146" s="52" t="s">
        <v>45</v>
      </c>
      <c r="D146" s="49">
        <v>1100</v>
      </c>
      <c r="E146" s="50">
        <v>1000.1</v>
      </c>
      <c r="F146" s="123" t="s">
        <v>164</v>
      </c>
    </row>
    <row r="147" spans="1:6" ht="12.75" customHeight="1">
      <c r="A147" s="13"/>
      <c r="B147" s="13"/>
      <c r="C147" s="52" t="s">
        <v>5</v>
      </c>
      <c r="D147" s="49">
        <v>173184</v>
      </c>
      <c r="E147" s="50">
        <v>158330.51</v>
      </c>
      <c r="F147" s="123" t="s">
        <v>228</v>
      </c>
    </row>
    <row r="148" spans="1:6" ht="12.75" customHeight="1">
      <c r="A148" s="13"/>
      <c r="B148" s="13"/>
      <c r="C148" s="52" t="s">
        <v>46</v>
      </c>
      <c r="D148" s="49">
        <v>10000</v>
      </c>
      <c r="E148" s="50">
        <v>9671.78</v>
      </c>
      <c r="F148" s="123" t="s">
        <v>410</v>
      </c>
    </row>
    <row r="149" spans="1:6" ht="12.75" customHeight="1">
      <c r="A149" s="13"/>
      <c r="B149" s="13"/>
      <c r="C149" s="52" t="s">
        <v>269</v>
      </c>
      <c r="D149" s="49">
        <v>11000</v>
      </c>
      <c r="E149" s="50">
        <v>9580.6</v>
      </c>
      <c r="F149" s="123" t="s">
        <v>296</v>
      </c>
    </row>
    <row r="150" spans="1:6" ht="12.75" customHeight="1">
      <c r="A150" s="13"/>
      <c r="B150" s="13"/>
      <c r="C150" s="52" t="s">
        <v>272</v>
      </c>
      <c r="D150" s="49">
        <v>30000</v>
      </c>
      <c r="E150" s="50">
        <v>27883.48</v>
      </c>
      <c r="F150" s="123" t="s">
        <v>307</v>
      </c>
    </row>
    <row r="151" spans="1:6" ht="12.75" customHeight="1">
      <c r="A151" s="13"/>
      <c r="B151" s="13"/>
      <c r="C151" s="52" t="s">
        <v>273</v>
      </c>
      <c r="D151" s="49">
        <v>300</v>
      </c>
      <c r="E151" s="50">
        <v>0</v>
      </c>
      <c r="F151" s="123" t="s">
        <v>308</v>
      </c>
    </row>
    <row r="152" spans="1:6" ht="12.75" customHeight="1">
      <c r="A152" s="13"/>
      <c r="B152" s="13"/>
      <c r="C152" s="52" t="s">
        <v>41</v>
      </c>
      <c r="D152" s="49">
        <v>24000</v>
      </c>
      <c r="E152" s="50">
        <v>18393.36</v>
      </c>
      <c r="F152" s="123" t="s">
        <v>229</v>
      </c>
    </row>
    <row r="153" spans="1:6" ht="12.75" customHeight="1">
      <c r="A153" s="13"/>
      <c r="B153" s="13"/>
      <c r="C153" s="52"/>
      <c r="D153" s="49"/>
      <c r="E153" s="50"/>
      <c r="F153" s="123" t="s">
        <v>230</v>
      </c>
    </row>
    <row r="154" spans="1:6" ht="12.75" customHeight="1">
      <c r="A154" s="13"/>
      <c r="B154" s="13"/>
      <c r="C154" s="52" t="s">
        <v>274</v>
      </c>
      <c r="D154" s="49">
        <v>3000</v>
      </c>
      <c r="E154" s="50">
        <v>1255.1</v>
      </c>
      <c r="F154" s="123" t="s">
        <v>309</v>
      </c>
    </row>
    <row r="155" spans="1:6" ht="12.75" customHeight="1">
      <c r="A155" s="13"/>
      <c r="B155" s="13"/>
      <c r="C155" s="52" t="s">
        <v>6</v>
      </c>
      <c r="D155" s="49">
        <v>22000</v>
      </c>
      <c r="E155" s="50">
        <v>19438</v>
      </c>
      <c r="F155" s="123" t="s">
        <v>310</v>
      </c>
    </row>
    <row r="156" spans="1:6" ht="12.75" customHeight="1">
      <c r="A156" s="13"/>
      <c r="B156" s="13"/>
      <c r="C156" s="52" t="s">
        <v>26</v>
      </c>
      <c r="D156" s="49">
        <v>45000</v>
      </c>
      <c r="E156" s="50">
        <v>42348.78</v>
      </c>
      <c r="F156" s="123" t="s">
        <v>206</v>
      </c>
    </row>
    <row r="157" spans="1:6" ht="12.75" customHeight="1">
      <c r="A157" s="13"/>
      <c r="B157" s="13"/>
      <c r="C157" s="52" t="s">
        <v>268</v>
      </c>
      <c r="D157" s="49">
        <v>75</v>
      </c>
      <c r="E157" s="50">
        <v>75</v>
      </c>
      <c r="F157" s="123" t="s">
        <v>454</v>
      </c>
    </row>
    <row r="158" spans="1:6" ht="12.75" customHeight="1">
      <c r="A158" s="13"/>
      <c r="B158" s="13"/>
      <c r="C158" s="52" t="s">
        <v>47</v>
      </c>
      <c r="D158" s="49">
        <v>500</v>
      </c>
      <c r="E158" s="50">
        <v>0</v>
      </c>
      <c r="F158" s="123" t="s">
        <v>231</v>
      </c>
    </row>
    <row r="159" spans="1:6" ht="12.75" customHeight="1">
      <c r="A159" s="13"/>
      <c r="B159" s="13"/>
      <c r="C159" s="52" t="s">
        <v>32</v>
      </c>
      <c r="D159" s="49">
        <v>10000</v>
      </c>
      <c r="E159" s="50">
        <v>0</v>
      </c>
      <c r="F159" s="128" t="s">
        <v>311</v>
      </c>
    </row>
    <row r="160" spans="1:6" ht="12.75" customHeight="1">
      <c r="A160" s="13"/>
      <c r="B160" s="13"/>
      <c r="C160" s="52" t="s">
        <v>275</v>
      </c>
      <c r="D160" s="49">
        <v>19000</v>
      </c>
      <c r="E160" s="50">
        <v>16558.2</v>
      </c>
      <c r="F160" s="132" t="s">
        <v>312</v>
      </c>
    </row>
    <row r="161" spans="1:6" ht="12.75" customHeight="1">
      <c r="A161" s="13"/>
      <c r="B161" s="13"/>
      <c r="C161" s="52" t="s">
        <v>276</v>
      </c>
      <c r="D161" s="49">
        <v>7000</v>
      </c>
      <c r="E161" s="50">
        <v>6948.08</v>
      </c>
      <c r="F161" s="133" t="s">
        <v>455</v>
      </c>
    </row>
    <row r="162" spans="1:6" ht="12.75" customHeight="1">
      <c r="A162" s="13"/>
      <c r="B162" s="13"/>
      <c r="C162" s="52" t="s">
        <v>277</v>
      </c>
      <c r="D162" s="49">
        <v>54200</v>
      </c>
      <c r="E162" s="50">
        <v>48791.17</v>
      </c>
      <c r="F162" s="132" t="s">
        <v>313</v>
      </c>
    </row>
    <row r="163" spans="1:6" ht="12.75" customHeight="1">
      <c r="A163" s="13"/>
      <c r="B163" s="13"/>
      <c r="C163" s="52" t="s">
        <v>8</v>
      </c>
      <c r="D163" s="49">
        <v>43311</v>
      </c>
      <c r="E163" s="50">
        <v>43188.34</v>
      </c>
      <c r="F163" s="132" t="s">
        <v>456</v>
      </c>
    </row>
    <row r="164" spans="1:6" ht="12.75" customHeight="1">
      <c r="A164" s="13"/>
      <c r="B164" s="13"/>
      <c r="C164" s="52"/>
      <c r="D164" s="49"/>
      <c r="E164" s="50"/>
      <c r="F164" s="137" t="s">
        <v>457</v>
      </c>
    </row>
    <row r="165" spans="1:6" ht="12.75" customHeight="1">
      <c r="A165" s="13"/>
      <c r="B165" s="13"/>
      <c r="C165" s="52" t="s">
        <v>33</v>
      </c>
      <c r="D165" s="49">
        <v>12800</v>
      </c>
      <c r="E165" s="50">
        <v>12799.8</v>
      </c>
      <c r="F165" s="132" t="s">
        <v>566</v>
      </c>
    </row>
    <row r="166" spans="1:6" ht="12.75" customHeight="1">
      <c r="A166" s="13"/>
      <c r="B166" s="13"/>
      <c r="C166" s="52"/>
      <c r="D166" s="49"/>
      <c r="E166" s="50"/>
      <c r="F166" s="137" t="s">
        <v>567</v>
      </c>
    </row>
    <row r="167" spans="1:6" ht="12.75" customHeight="1">
      <c r="A167" s="13"/>
      <c r="B167" s="13"/>
      <c r="C167" s="24"/>
      <c r="D167" s="106">
        <f>SUM(D135:D165)</f>
        <v>3404370</v>
      </c>
      <c r="E167" s="107">
        <f>SUM(E135:E165)</f>
        <v>3133721.459999999</v>
      </c>
      <c r="F167" s="16"/>
    </row>
    <row r="168" spans="1:6" ht="12.75" customHeight="1">
      <c r="A168" s="13"/>
      <c r="B168" s="48" t="s">
        <v>278</v>
      </c>
      <c r="C168" s="52"/>
      <c r="D168" s="109"/>
      <c r="E168" s="110"/>
      <c r="F168" s="138" t="s">
        <v>314</v>
      </c>
    </row>
    <row r="169" spans="1:6" ht="12.75" customHeight="1">
      <c r="A169" s="13"/>
      <c r="B169" s="48"/>
      <c r="C169" s="52" t="s">
        <v>40</v>
      </c>
      <c r="D169" s="109">
        <v>1300</v>
      </c>
      <c r="E169" s="110">
        <v>0</v>
      </c>
      <c r="F169" s="122" t="s">
        <v>315</v>
      </c>
    </row>
    <row r="170" spans="1:6" ht="12.75" customHeight="1">
      <c r="A170" s="13"/>
      <c r="B170" s="48"/>
      <c r="C170" s="52" t="s">
        <v>51</v>
      </c>
      <c r="D170" s="109">
        <v>200</v>
      </c>
      <c r="E170" s="110">
        <v>0</v>
      </c>
      <c r="F170" s="122" t="s">
        <v>316</v>
      </c>
    </row>
    <row r="171" spans="1:6" ht="12.75" customHeight="1">
      <c r="A171" s="13"/>
      <c r="B171" s="48"/>
      <c r="C171" s="52" t="s">
        <v>5</v>
      </c>
      <c r="D171" s="109">
        <v>1680</v>
      </c>
      <c r="E171" s="110">
        <v>0</v>
      </c>
      <c r="F171" s="122" t="s">
        <v>228</v>
      </c>
    </row>
    <row r="172" spans="1:6" ht="12.75" customHeight="1">
      <c r="A172" s="13"/>
      <c r="B172" s="13"/>
      <c r="C172" s="24"/>
      <c r="D172" s="106">
        <f>SUM(D169:D171)</f>
        <v>3180</v>
      </c>
      <c r="E172" s="107">
        <f>SUM(E169:E171)</f>
        <v>0</v>
      </c>
      <c r="F172" s="16"/>
    </row>
    <row r="173" spans="1:6" ht="12.75" customHeight="1">
      <c r="A173" s="13"/>
      <c r="B173" s="48" t="s">
        <v>48</v>
      </c>
      <c r="C173" s="52"/>
      <c r="D173" s="109"/>
      <c r="E173" s="110"/>
      <c r="F173" s="127" t="s">
        <v>138</v>
      </c>
    </row>
    <row r="174" spans="1:6" ht="12.75" customHeight="1">
      <c r="A174" s="13"/>
      <c r="B174" s="48"/>
      <c r="C174" s="52" t="s">
        <v>24</v>
      </c>
      <c r="D174" s="109">
        <v>3160</v>
      </c>
      <c r="E174" s="110">
        <v>3159.47</v>
      </c>
      <c r="F174" s="123" t="s">
        <v>458</v>
      </c>
    </row>
    <row r="175" spans="1:6" ht="12.75" customHeight="1">
      <c r="A175" s="13"/>
      <c r="B175" s="48"/>
      <c r="C175" s="52" t="s">
        <v>5</v>
      </c>
      <c r="D175" s="109">
        <v>6670</v>
      </c>
      <c r="E175" s="110">
        <v>6550.6</v>
      </c>
      <c r="F175" s="123" t="s">
        <v>459</v>
      </c>
    </row>
    <row r="176" spans="1:6" ht="12.75" customHeight="1">
      <c r="A176" s="13"/>
      <c r="B176" s="48"/>
      <c r="C176" s="52"/>
      <c r="D176" s="109"/>
      <c r="E176" s="110"/>
      <c r="F176" s="123" t="s">
        <v>460</v>
      </c>
    </row>
    <row r="177" spans="1:6" ht="12.75" customHeight="1">
      <c r="A177" s="13"/>
      <c r="B177" s="13"/>
      <c r="C177" s="24"/>
      <c r="D177" s="106">
        <f>SUM(D174:D175)</f>
        <v>9830</v>
      </c>
      <c r="E177" s="107">
        <f>SUM(E174:E175)</f>
        <v>9710.07</v>
      </c>
      <c r="F177" s="17"/>
    </row>
    <row r="178" spans="1:6" ht="12.75" customHeight="1">
      <c r="A178" s="13"/>
      <c r="B178" s="13"/>
      <c r="C178" s="24"/>
      <c r="D178" s="106"/>
      <c r="E178" s="107"/>
      <c r="F178" s="17"/>
    </row>
    <row r="179" spans="1:6" ht="12.75" customHeight="1">
      <c r="A179" s="13"/>
      <c r="B179" s="48" t="s">
        <v>50</v>
      </c>
      <c r="C179" s="52"/>
      <c r="D179" s="49"/>
      <c r="E179" s="50"/>
      <c r="F179" s="127" t="s">
        <v>142</v>
      </c>
    </row>
    <row r="180" spans="1:6" ht="12.75" customHeight="1">
      <c r="A180" s="13"/>
      <c r="B180" s="48"/>
      <c r="C180" s="52" t="s">
        <v>18</v>
      </c>
      <c r="D180" s="49">
        <v>2000</v>
      </c>
      <c r="E180" s="50">
        <v>942.95</v>
      </c>
      <c r="F180" s="123" t="s">
        <v>232</v>
      </c>
    </row>
    <row r="181" spans="1:6" ht="12.75" customHeight="1">
      <c r="A181" s="13"/>
      <c r="B181" s="48"/>
      <c r="C181" s="52" t="s">
        <v>40</v>
      </c>
      <c r="D181" s="49">
        <v>38250</v>
      </c>
      <c r="E181" s="50">
        <v>28350</v>
      </c>
      <c r="F181" s="123" t="s">
        <v>233</v>
      </c>
    </row>
    <row r="182" spans="1:6" ht="12.75" customHeight="1">
      <c r="A182" s="13"/>
      <c r="B182" s="48"/>
      <c r="C182" s="52" t="s">
        <v>19</v>
      </c>
      <c r="D182" s="49">
        <v>374800</v>
      </c>
      <c r="E182" s="50">
        <v>362924.4</v>
      </c>
      <c r="F182" s="123" t="s">
        <v>139</v>
      </c>
    </row>
    <row r="183" spans="1:6" ht="12.75" customHeight="1">
      <c r="A183" s="13"/>
      <c r="B183" s="48"/>
      <c r="C183" s="52" t="s">
        <v>20</v>
      </c>
      <c r="D183" s="49">
        <v>28600</v>
      </c>
      <c r="E183" s="50">
        <v>28507.32</v>
      </c>
      <c r="F183" s="123" t="s">
        <v>202</v>
      </c>
    </row>
    <row r="184" spans="1:6" ht="12.75" customHeight="1">
      <c r="A184" s="13"/>
      <c r="B184" s="48"/>
      <c r="C184" s="52" t="s">
        <v>21</v>
      </c>
      <c r="D184" s="49">
        <v>73800</v>
      </c>
      <c r="E184" s="50">
        <v>69914.44</v>
      </c>
      <c r="F184" s="123" t="s">
        <v>225</v>
      </c>
    </row>
    <row r="185" spans="1:6" ht="12.75" customHeight="1">
      <c r="A185" s="13"/>
      <c r="B185" s="48"/>
      <c r="C185" s="52" t="s">
        <v>22</v>
      </c>
      <c r="D185" s="49">
        <v>10000</v>
      </c>
      <c r="E185" s="50">
        <v>9409.76</v>
      </c>
      <c r="F185" s="123" t="s">
        <v>204</v>
      </c>
    </row>
    <row r="186" spans="1:6" ht="12.75" customHeight="1">
      <c r="A186" s="13"/>
      <c r="B186" s="48"/>
      <c r="C186" s="52" t="s">
        <v>43</v>
      </c>
      <c r="D186" s="49">
        <v>4000</v>
      </c>
      <c r="E186" s="50">
        <v>1787.99</v>
      </c>
      <c r="F186" s="123" t="s">
        <v>226</v>
      </c>
    </row>
    <row r="187" spans="1:6" ht="12.75" customHeight="1">
      <c r="A187" s="13"/>
      <c r="B187" s="48"/>
      <c r="C187" s="52" t="s">
        <v>23</v>
      </c>
      <c r="D187" s="49">
        <v>2000</v>
      </c>
      <c r="E187" s="50">
        <v>795</v>
      </c>
      <c r="F187" s="123" t="s">
        <v>140</v>
      </c>
    </row>
    <row r="188" spans="1:6" ht="12.75" customHeight="1">
      <c r="A188" s="13"/>
      <c r="B188" s="48"/>
      <c r="C188" s="52" t="s">
        <v>24</v>
      </c>
      <c r="D188" s="49">
        <v>35050</v>
      </c>
      <c r="E188" s="50">
        <v>31801.63</v>
      </c>
      <c r="F188" s="123" t="s">
        <v>317</v>
      </c>
    </row>
    <row r="189" spans="1:6" ht="12.75" customHeight="1">
      <c r="A189" s="13"/>
      <c r="B189" s="48"/>
      <c r="C189" s="52"/>
      <c r="D189" s="49"/>
      <c r="E189" s="50"/>
      <c r="F189" s="123" t="s">
        <v>462</v>
      </c>
    </row>
    <row r="190" spans="1:6" ht="12.75" customHeight="1">
      <c r="A190" s="13"/>
      <c r="B190" s="48"/>
      <c r="C190" s="52"/>
      <c r="D190" s="49"/>
      <c r="E190" s="50"/>
      <c r="F190" s="123" t="s">
        <v>461</v>
      </c>
    </row>
    <row r="191" spans="1:6" ht="12.75" customHeight="1">
      <c r="A191" s="13"/>
      <c r="B191" s="48"/>
      <c r="C191" s="52" t="s">
        <v>31</v>
      </c>
      <c r="D191" s="49">
        <v>12000</v>
      </c>
      <c r="E191" s="50">
        <v>8793.36</v>
      </c>
      <c r="F191" s="123" t="s">
        <v>234</v>
      </c>
    </row>
    <row r="192" spans="1:6" ht="12.75" customHeight="1">
      <c r="A192" s="13"/>
      <c r="B192" s="48"/>
      <c r="C192" s="52" t="s">
        <v>5</v>
      </c>
      <c r="D192" s="49">
        <v>55600</v>
      </c>
      <c r="E192" s="50">
        <v>53281.28</v>
      </c>
      <c r="F192" s="123" t="s">
        <v>464</v>
      </c>
    </row>
    <row r="193" spans="1:6" ht="12.75" customHeight="1">
      <c r="A193" s="13"/>
      <c r="B193" s="48"/>
      <c r="C193" s="52"/>
      <c r="D193" s="49"/>
      <c r="E193" s="50"/>
      <c r="F193" s="123" t="s">
        <v>465</v>
      </c>
    </row>
    <row r="194" spans="1:6" ht="12.75" customHeight="1">
      <c r="A194" s="13"/>
      <c r="B194" s="48"/>
      <c r="C194" s="52"/>
      <c r="D194" s="49"/>
      <c r="E194" s="50"/>
      <c r="F194" s="123" t="s">
        <v>463</v>
      </c>
    </row>
    <row r="195" spans="1:6" ht="12.75" customHeight="1">
      <c r="A195" s="13"/>
      <c r="B195" s="48"/>
      <c r="C195" s="52" t="s">
        <v>46</v>
      </c>
      <c r="D195" s="49">
        <v>1000</v>
      </c>
      <c r="E195" s="50">
        <v>815.92</v>
      </c>
      <c r="F195" s="123" t="s">
        <v>466</v>
      </c>
    </row>
    <row r="196" spans="1:6" ht="12.75" customHeight="1">
      <c r="A196" s="13"/>
      <c r="B196" s="48"/>
      <c r="C196" s="52" t="s">
        <v>269</v>
      </c>
      <c r="D196" s="49">
        <v>5000</v>
      </c>
      <c r="E196" s="50">
        <v>3855.83</v>
      </c>
      <c r="F196" s="123" t="s">
        <v>296</v>
      </c>
    </row>
    <row r="197" spans="1:6" ht="12.75" customHeight="1">
      <c r="A197" s="13"/>
      <c r="B197" s="48"/>
      <c r="C197" s="52" t="s">
        <v>272</v>
      </c>
      <c r="D197" s="49">
        <v>4000</v>
      </c>
      <c r="E197" s="50">
        <v>2091.65</v>
      </c>
      <c r="F197" s="123" t="s">
        <v>307</v>
      </c>
    </row>
    <row r="198" spans="1:6" ht="12.75" customHeight="1">
      <c r="A198" s="13"/>
      <c r="B198" s="48"/>
      <c r="C198" s="52" t="s">
        <v>271</v>
      </c>
      <c r="D198" s="49">
        <v>2800</v>
      </c>
      <c r="E198" s="50">
        <v>0</v>
      </c>
      <c r="F198" s="123" t="s">
        <v>467</v>
      </c>
    </row>
    <row r="199" spans="1:6" ht="12.75" customHeight="1">
      <c r="A199" s="13"/>
      <c r="B199" s="48"/>
      <c r="C199" s="52" t="s">
        <v>41</v>
      </c>
      <c r="D199" s="49">
        <v>4300</v>
      </c>
      <c r="E199" s="50">
        <v>4089.28</v>
      </c>
      <c r="F199" s="123" t="s">
        <v>141</v>
      </c>
    </row>
    <row r="200" spans="1:6" ht="12.75" customHeight="1">
      <c r="A200" s="13"/>
      <c r="B200" s="48"/>
      <c r="C200" s="52" t="s">
        <v>6</v>
      </c>
      <c r="D200" s="49">
        <v>21000</v>
      </c>
      <c r="E200" s="50">
        <v>14730.83</v>
      </c>
      <c r="F200" s="123" t="s">
        <v>318</v>
      </c>
    </row>
    <row r="201" spans="1:6" ht="12.75" customHeight="1">
      <c r="A201" s="13"/>
      <c r="B201" s="48"/>
      <c r="C201" s="52"/>
      <c r="D201" s="49"/>
      <c r="E201" s="50"/>
      <c r="F201" s="123" t="s">
        <v>319</v>
      </c>
    </row>
    <row r="202" spans="1:6" ht="12.75" customHeight="1">
      <c r="A202" s="13"/>
      <c r="B202" s="48"/>
      <c r="C202" s="52"/>
      <c r="D202" s="49"/>
      <c r="E202" s="50"/>
      <c r="F202" s="123" t="s">
        <v>468</v>
      </c>
    </row>
    <row r="203" spans="1:6" ht="12.75" customHeight="1">
      <c r="A203" s="13"/>
      <c r="B203" s="48"/>
      <c r="C203" s="52" t="s">
        <v>26</v>
      </c>
      <c r="D203" s="49">
        <v>9500</v>
      </c>
      <c r="E203" s="50">
        <v>9011.52</v>
      </c>
      <c r="F203" s="123" t="s">
        <v>206</v>
      </c>
    </row>
    <row r="204" spans="1:6" ht="12.75" customHeight="1">
      <c r="A204" s="13"/>
      <c r="B204" s="48"/>
      <c r="C204" s="52" t="s">
        <v>7</v>
      </c>
      <c r="D204" s="49">
        <v>50</v>
      </c>
      <c r="E204" s="50">
        <v>15</v>
      </c>
      <c r="F204" s="123" t="s">
        <v>469</v>
      </c>
    </row>
    <row r="205" spans="1:6" ht="12.75" customHeight="1">
      <c r="A205" s="13"/>
      <c r="B205" s="48"/>
      <c r="C205" s="52" t="s">
        <v>32</v>
      </c>
      <c r="D205" s="49">
        <v>1000</v>
      </c>
      <c r="E205" s="50">
        <v>133.67</v>
      </c>
      <c r="F205" s="123" t="s">
        <v>235</v>
      </c>
    </row>
    <row r="206" spans="1:6" ht="12.75" customHeight="1">
      <c r="A206" s="13"/>
      <c r="B206" s="48"/>
      <c r="C206" s="52" t="s">
        <v>275</v>
      </c>
      <c r="D206" s="92">
        <v>2000</v>
      </c>
      <c r="E206" s="93">
        <v>1727</v>
      </c>
      <c r="F206" s="123" t="s">
        <v>312</v>
      </c>
    </row>
    <row r="207" spans="1:6" ht="12.75" customHeight="1">
      <c r="A207" s="13"/>
      <c r="B207" s="48"/>
      <c r="C207" s="52" t="s">
        <v>276</v>
      </c>
      <c r="D207" s="92">
        <v>2700</v>
      </c>
      <c r="E207" s="93">
        <v>1919.12</v>
      </c>
      <c r="F207" s="123" t="s">
        <v>320</v>
      </c>
    </row>
    <row r="208" spans="1:6" ht="12.75" customHeight="1">
      <c r="A208" s="13"/>
      <c r="B208" s="48"/>
      <c r="C208" s="52" t="s">
        <v>277</v>
      </c>
      <c r="D208" s="92">
        <v>3700</v>
      </c>
      <c r="E208" s="93">
        <v>3349.88</v>
      </c>
      <c r="F208" s="123" t="s">
        <v>321</v>
      </c>
    </row>
    <row r="209" spans="1:6" ht="12.75" customHeight="1">
      <c r="A209" s="13"/>
      <c r="B209" s="48"/>
      <c r="C209" s="52" t="s">
        <v>33</v>
      </c>
      <c r="D209" s="92">
        <v>162000</v>
      </c>
      <c r="E209" s="93">
        <v>160797.5</v>
      </c>
      <c r="F209" s="123" t="s">
        <v>322</v>
      </c>
    </row>
    <row r="210" spans="1:6" ht="12.75" customHeight="1">
      <c r="A210" s="21"/>
      <c r="B210" s="21"/>
      <c r="C210" s="24"/>
      <c r="D210" s="94">
        <f>SUM(D180:D209)</f>
        <v>855150</v>
      </c>
      <c r="E210" s="102">
        <f>SUM(E180:E209)</f>
        <v>799045.3300000001</v>
      </c>
      <c r="F210" s="17"/>
    </row>
    <row r="211" spans="1:6" ht="12.75" customHeight="1">
      <c r="A211" s="158"/>
      <c r="B211" s="157" t="s">
        <v>124</v>
      </c>
      <c r="C211" s="59"/>
      <c r="D211" s="60">
        <f>SUM(D210+D177+D172+D167+D133+D126)</f>
        <v>4535945</v>
      </c>
      <c r="E211" s="61">
        <f>SUM(E210+E177+E172+E167+E133+E126)</f>
        <v>4202128.789999999</v>
      </c>
      <c r="F211" s="156" t="s">
        <v>550</v>
      </c>
    </row>
    <row r="212" spans="1:6" ht="12.75" customHeight="1">
      <c r="A212" s="51" t="s">
        <v>52</v>
      </c>
      <c r="B212" s="48"/>
      <c r="C212" s="48"/>
      <c r="D212" s="49"/>
      <c r="E212" s="50"/>
      <c r="F212" s="123" t="s">
        <v>236</v>
      </c>
    </row>
    <row r="213" spans="1:6" ht="12.75" customHeight="1">
      <c r="A213" s="48"/>
      <c r="B213" s="48"/>
      <c r="C213" s="48"/>
      <c r="D213" s="49"/>
      <c r="E213" s="50"/>
      <c r="F213" s="123" t="s">
        <v>237</v>
      </c>
    </row>
    <row r="214" spans="1:6" ht="12.75" customHeight="1">
      <c r="A214" s="48"/>
      <c r="B214" s="48"/>
      <c r="C214" s="48"/>
      <c r="D214" s="49"/>
      <c r="E214" s="50"/>
      <c r="F214" s="123" t="s">
        <v>238</v>
      </c>
    </row>
    <row r="215" spans="1:6" ht="12.75" customHeight="1">
      <c r="A215" s="48"/>
      <c r="B215" s="48" t="s">
        <v>53</v>
      </c>
      <c r="C215" s="48"/>
      <c r="D215" s="49"/>
      <c r="E215" s="50"/>
      <c r="F215" s="127" t="s">
        <v>239</v>
      </c>
    </row>
    <row r="216" spans="1:6" ht="12.75" customHeight="1">
      <c r="A216" s="48"/>
      <c r="B216" s="48"/>
      <c r="C216" s="48"/>
      <c r="D216" s="49"/>
      <c r="E216" s="50"/>
      <c r="F216" s="127" t="s">
        <v>240</v>
      </c>
    </row>
    <row r="217" spans="1:6" ht="12.75" customHeight="1">
      <c r="A217" s="48"/>
      <c r="B217" s="48"/>
      <c r="C217" s="48"/>
      <c r="D217" s="49"/>
      <c r="E217" s="50"/>
      <c r="F217" s="123" t="s">
        <v>323</v>
      </c>
    </row>
    <row r="218" spans="1:6" ht="12.75" customHeight="1">
      <c r="A218" s="48"/>
      <c r="B218" s="48"/>
      <c r="C218" s="48" t="s">
        <v>19</v>
      </c>
      <c r="D218" s="49">
        <v>2087</v>
      </c>
      <c r="E218" s="50">
        <v>2087</v>
      </c>
      <c r="F218" s="123" t="s">
        <v>139</v>
      </c>
    </row>
    <row r="219" spans="1:6" ht="12.75" customHeight="1">
      <c r="A219" s="48"/>
      <c r="B219" s="48"/>
      <c r="C219" s="48" t="s">
        <v>21</v>
      </c>
      <c r="D219" s="49">
        <v>359</v>
      </c>
      <c r="E219" s="50">
        <v>359</v>
      </c>
      <c r="F219" s="123" t="s">
        <v>203</v>
      </c>
    </row>
    <row r="220" spans="1:6" ht="12.75" customHeight="1">
      <c r="A220" s="48"/>
      <c r="B220" s="48"/>
      <c r="C220" s="48" t="s">
        <v>22</v>
      </c>
      <c r="D220" s="49">
        <v>52</v>
      </c>
      <c r="E220" s="50">
        <v>52</v>
      </c>
      <c r="F220" s="123" t="s">
        <v>204</v>
      </c>
    </row>
    <row r="221" spans="1:6" ht="12.75" customHeight="1">
      <c r="A221" s="13"/>
      <c r="B221" s="13"/>
      <c r="C221" s="13"/>
      <c r="D221" s="106">
        <f>SUM(D218:D220)</f>
        <v>2498</v>
      </c>
      <c r="E221" s="106">
        <f>SUM(E218:E220)</f>
        <v>2498</v>
      </c>
      <c r="F221" s="17"/>
    </row>
    <row r="222" spans="1:8" ht="12.75" customHeight="1">
      <c r="A222" s="13"/>
      <c r="B222" s="48" t="s">
        <v>424</v>
      </c>
      <c r="C222" s="24"/>
      <c r="D222" s="94"/>
      <c r="E222" s="94"/>
      <c r="F222" s="127" t="s">
        <v>583</v>
      </c>
      <c r="H222" s="12"/>
    </row>
    <row r="223" spans="1:6" ht="12.75" customHeight="1">
      <c r="A223" s="13"/>
      <c r="B223" s="13"/>
      <c r="C223" s="52" t="s">
        <v>40</v>
      </c>
      <c r="D223" s="103">
        <v>8910</v>
      </c>
      <c r="E223" s="103">
        <v>8910</v>
      </c>
      <c r="F223" s="123" t="s">
        <v>470</v>
      </c>
    </row>
    <row r="224" spans="1:6" ht="12.75" customHeight="1">
      <c r="A224" s="13"/>
      <c r="B224" s="13"/>
      <c r="C224" s="52" t="s">
        <v>21</v>
      </c>
      <c r="D224" s="103">
        <v>455</v>
      </c>
      <c r="E224" s="103">
        <v>420.11</v>
      </c>
      <c r="F224" s="123" t="s">
        <v>203</v>
      </c>
    </row>
    <row r="225" spans="1:6" ht="12.75" customHeight="1">
      <c r="A225" s="13"/>
      <c r="B225" s="13"/>
      <c r="C225" s="97" t="s">
        <v>22</v>
      </c>
      <c r="D225" s="103">
        <v>65</v>
      </c>
      <c r="E225" s="103">
        <v>59.87</v>
      </c>
      <c r="F225" s="123" t="s">
        <v>204</v>
      </c>
    </row>
    <row r="226" spans="1:6" ht="12.75" customHeight="1">
      <c r="A226" s="13"/>
      <c r="B226" s="13"/>
      <c r="C226" s="97" t="s">
        <v>23</v>
      </c>
      <c r="D226" s="103">
        <v>5479</v>
      </c>
      <c r="E226" s="103">
        <v>5473.9</v>
      </c>
      <c r="F226" s="123" t="s">
        <v>471</v>
      </c>
    </row>
    <row r="227" spans="1:6" ht="12.75" customHeight="1">
      <c r="A227" s="13"/>
      <c r="B227" s="13"/>
      <c r="C227" s="97" t="s">
        <v>24</v>
      </c>
      <c r="D227" s="103">
        <v>3275</v>
      </c>
      <c r="E227" s="103">
        <v>3268.34</v>
      </c>
      <c r="F227" s="123" t="s">
        <v>472</v>
      </c>
    </row>
    <row r="228" spans="1:6" ht="12.75" customHeight="1">
      <c r="A228" s="13"/>
      <c r="B228" s="13"/>
      <c r="C228" s="97" t="s">
        <v>41</v>
      </c>
      <c r="D228" s="103">
        <v>1744</v>
      </c>
      <c r="E228" s="103">
        <v>1743.73</v>
      </c>
      <c r="F228" s="123" t="s">
        <v>473</v>
      </c>
    </row>
    <row r="229" spans="1:6" ht="12.75" customHeight="1">
      <c r="A229" s="13"/>
      <c r="B229" s="13"/>
      <c r="C229" s="97"/>
      <c r="D229" s="94">
        <f>SUM(D223:D228)</f>
        <v>19928</v>
      </c>
      <c r="E229" s="94">
        <f>SUM(E223:E228)</f>
        <v>19875.95</v>
      </c>
      <c r="F229" s="17"/>
    </row>
    <row r="230" spans="1:6" ht="12.75" customHeight="1">
      <c r="A230" s="158"/>
      <c r="B230" s="157" t="s">
        <v>124</v>
      </c>
      <c r="C230" s="59"/>
      <c r="D230" s="60">
        <f>SUM(D221+D229)</f>
        <v>22426</v>
      </c>
      <c r="E230" s="60">
        <f>SUM(E221+E229)</f>
        <v>22373.95</v>
      </c>
      <c r="F230" s="156" t="s">
        <v>551</v>
      </c>
    </row>
    <row r="231" spans="1:6" ht="12.75" customHeight="1">
      <c r="A231" s="52" t="s">
        <v>54</v>
      </c>
      <c r="B231" s="52"/>
      <c r="C231" s="48"/>
      <c r="D231" s="49"/>
      <c r="E231" s="50"/>
      <c r="F231" s="123" t="s">
        <v>241</v>
      </c>
    </row>
    <row r="232" spans="1:6" ht="12.75" customHeight="1">
      <c r="A232" s="48"/>
      <c r="B232" s="48"/>
      <c r="C232" s="48"/>
      <c r="D232" s="49"/>
      <c r="E232" s="50"/>
      <c r="F232" s="123" t="s">
        <v>242</v>
      </c>
    </row>
    <row r="233" spans="1:6" ht="12.75" customHeight="1">
      <c r="A233" s="48"/>
      <c r="B233" s="48" t="s">
        <v>55</v>
      </c>
      <c r="C233" s="48"/>
      <c r="D233" s="49"/>
      <c r="E233" s="50"/>
      <c r="F233" s="127" t="s">
        <v>243</v>
      </c>
    </row>
    <row r="234" spans="1:6" ht="12.75" customHeight="1">
      <c r="A234" s="48"/>
      <c r="B234" s="48"/>
      <c r="C234" s="48" t="s">
        <v>56</v>
      </c>
      <c r="D234" s="49">
        <v>92500</v>
      </c>
      <c r="E234" s="50">
        <v>92500</v>
      </c>
      <c r="F234" s="123" t="s">
        <v>244</v>
      </c>
    </row>
    <row r="235" spans="1:6" ht="12.75" customHeight="1">
      <c r="A235" s="48"/>
      <c r="B235" s="48"/>
      <c r="C235" s="48"/>
      <c r="D235" s="49"/>
      <c r="E235" s="50"/>
      <c r="F235" s="123" t="s">
        <v>245</v>
      </c>
    </row>
    <row r="236" spans="1:6" ht="12.75" customHeight="1">
      <c r="A236" s="48"/>
      <c r="B236" s="48"/>
      <c r="C236" s="48"/>
      <c r="D236" s="49"/>
      <c r="E236" s="50"/>
      <c r="F236" s="123" t="s">
        <v>246</v>
      </c>
    </row>
    <row r="237" spans="1:6" ht="12.75" customHeight="1">
      <c r="A237" s="48"/>
      <c r="B237" s="48"/>
      <c r="C237" s="48" t="s">
        <v>21</v>
      </c>
      <c r="D237" s="49">
        <v>2200</v>
      </c>
      <c r="E237" s="50">
        <v>1076.08</v>
      </c>
      <c r="F237" s="123" t="s">
        <v>203</v>
      </c>
    </row>
    <row r="238" spans="1:6" ht="12.75" customHeight="1">
      <c r="A238" s="48"/>
      <c r="B238" s="48"/>
      <c r="C238" s="48" t="s">
        <v>22</v>
      </c>
      <c r="D238" s="49">
        <v>200</v>
      </c>
      <c r="E238" s="50">
        <v>41.16</v>
      </c>
      <c r="F238" s="123" t="s">
        <v>204</v>
      </c>
    </row>
    <row r="239" spans="1:6" ht="12.75" customHeight="1">
      <c r="A239" s="48"/>
      <c r="B239" s="48"/>
      <c r="C239" s="48" t="s">
        <v>23</v>
      </c>
      <c r="D239" s="49">
        <v>16600</v>
      </c>
      <c r="E239" s="50">
        <v>15795.12</v>
      </c>
      <c r="F239" s="123" t="s">
        <v>140</v>
      </c>
    </row>
    <row r="240" spans="1:6" ht="12.75" customHeight="1">
      <c r="A240" s="48"/>
      <c r="B240" s="48"/>
      <c r="C240" s="48" t="s">
        <v>24</v>
      </c>
      <c r="D240" s="49">
        <v>3300</v>
      </c>
      <c r="E240" s="50">
        <v>3236.25</v>
      </c>
      <c r="F240" s="123" t="s">
        <v>568</v>
      </c>
    </row>
    <row r="241" spans="1:6" ht="12.75" customHeight="1">
      <c r="A241" s="48"/>
      <c r="B241" s="48"/>
      <c r="C241" s="48" t="s">
        <v>45</v>
      </c>
      <c r="D241" s="49">
        <v>200</v>
      </c>
      <c r="E241" s="50">
        <v>0</v>
      </c>
      <c r="F241" s="123" t="s">
        <v>149</v>
      </c>
    </row>
    <row r="242" spans="1:6" ht="12.75" customHeight="1">
      <c r="A242" s="48"/>
      <c r="B242" s="48"/>
      <c r="C242" s="48" t="s">
        <v>5</v>
      </c>
      <c r="D242" s="49">
        <v>4000</v>
      </c>
      <c r="E242" s="50">
        <v>4000</v>
      </c>
      <c r="F242" s="128" t="s">
        <v>324</v>
      </c>
    </row>
    <row r="243" spans="1:6" ht="12.75" customHeight="1">
      <c r="A243" s="48"/>
      <c r="B243" s="48"/>
      <c r="C243" s="48" t="s">
        <v>27</v>
      </c>
      <c r="D243" s="49">
        <v>1000</v>
      </c>
      <c r="E243" s="50">
        <v>0</v>
      </c>
      <c r="F243" s="128" t="s">
        <v>325</v>
      </c>
    </row>
    <row r="244" spans="1:6" ht="12.75" customHeight="1">
      <c r="A244" s="48"/>
      <c r="B244" s="48"/>
      <c r="C244" s="48" t="s">
        <v>33</v>
      </c>
      <c r="D244" s="49">
        <v>80000</v>
      </c>
      <c r="E244" s="50">
        <v>0</v>
      </c>
      <c r="F244" s="128" t="s">
        <v>326</v>
      </c>
    </row>
    <row r="245" spans="1:6" ht="12.75" customHeight="1">
      <c r="A245" s="13"/>
      <c r="B245" s="13"/>
      <c r="C245" s="13"/>
      <c r="D245" s="106">
        <f>SUM(D234:D244)</f>
        <v>200000</v>
      </c>
      <c r="E245" s="107">
        <f>SUM(E234:E244)</f>
        <v>116648.61</v>
      </c>
      <c r="F245" s="16"/>
    </row>
    <row r="246" spans="1:6" ht="12.75" customHeight="1">
      <c r="A246" s="13"/>
      <c r="B246" s="48" t="s">
        <v>57</v>
      </c>
      <c r="C246" s="48"/>
      <c r="D246" s="109"/>
      <c r="E246" s="110"/>
      <c r="F246" s="127" t="s">
        <v>247</v>
      </c>
    </row>
    <row r="247" spans="1:6" ht="12.75" customHeight="1">
      <c r="A247" s="13"/>
      <c r="B247" s="48"/>
      <c r="C247" s="48" t="s">
        <v>49</v>
      </c>
      <c r="D247" s="109">
        <v>300</v>
      </c>
      <c r="E247" s="110">
        <v>0</v>
      </c>
      <c r="F247" s="123" t="s">
        <v>327</v>
      </c>
    </row>
    <row r="248" spans="1:6" ht="12.75" customHeight="1">
      <c r="A248" s="13"/>
      <c r="B248" s="48"/>
      <c r="C248" s="48" t="s">
        <v>23</v>
      </c>
      <c r="D248" s="109">
        <v>2000</v>
      </c>
      <c r="E248" s="110">
        <v>0</v>
      </c>
      <c r="F248" s="123" t="s">
        <v>140</v>
      </c>
    </row>
    <row r="249" spans="1:6" ht="12.75" customHeight="1">
      <c r="A249" s="13"/>
      <c r="B249" s="48"/>
      <c r="C249" s="48" t="s">
        <v>24</v>
      </c>
      <c r="D249" s="109">
        <v>2000</v>
      </c>
      <c r="E249" s="110">
        <v>825.8</v>
      </c>
      <c r="F249" s="123" t="s">
        <v>328</v>
      </c>
    </row>
    <row r="250" spans="1:6" ht="12.75" customHeight="1">
      <c r="A250" s="13"/>
      <c r="B250" s="48"/>
      <c r="C250" s="48" t="s">
        <v>5</v>
      </c>
      <c r="D250" s="109">
        <v>2000</v>
      </c>
      <c r="E250" s="110">
        <v>397.61</v>
      </c>
      <c r="F250" s="123" t="s">
        <v>474</v>
      </c>
    </row>
    <row r="251" spans="1:6" ht="12.75" customHeight="1">
      <c r="A251" s="13"/>
      <c r="B251" s="139"/>
      <c r="C251" s="48"/>
      <c r="D251" s="109"/>
      <c r="E251" s="110"/>
      <c r="F251" s="123" t="s">
        <v>569</v>
      </c>
    </row>
    <row r="252" spans="1:6" ht="12.75" customHeight="1">
      <c r="A252" s="13"/>
      <c r="B252" s="34"/>
      <c r="C252" s="13"/>
      <c r="D252" s="106">
        <f>SUM(D247:D250)</f>
        <v>6300</v>
      </c>
      <c r="E252" s="106">
        <f>SUM(E247:E250)</f>
        <v>1223.4099999999999</v>
      </c>
      <c r="F252" s="17"/>
    </row>
    <row r="253" spans="1:6" ht="12.75" customHeight="1">
      <c r="A253" s="13"/>
      <c r="B253" s="48" t="s">
        <v>58</v>
      </c>
      <c r="C253" s="48"/>
      <c r="D253" s="109"/>
      <c r="E253" s="110"/>
      <c r="F253" s="140" t="s">
        <v>142</v>
      </c>
    </row>
    <row r="254" spans="1:6" ht="12.75" customHeight="1">
      <c r="A254" s="13"/>
      <c r="B254" s="48"/>
      <c r="C254" s="52" t="s">
        <v>279</v>
      </c>
      <c r="D254" s="109">
        <v>6000</v>
      </c>
      <c r="E254" s="110">
        <v>5999.84</v>
      </c>
      <c r="F254" s="130" t="s">
        <v>413</v>
      </c>
    </row>
    <row r="255" spans="1:6" ht="12.75" customHeight="1">
      <c r="A255" s="13"/>
      <c r="B255" s="48"/>
      <c r="C255" s="52" t="s">
        <v>24</v>
      </c>
      <c r="D255" s="109">
        <v>2500</v>
      </c>
      <c r="E255" s="110">
        <v>2500</v>
      </c>
      <c r="F255" s="130" t="s">
        <v>475</v>
      </c>
    </row>
    <row r="256" spans="1:6" ht="12.75" customHeight="1">
      <c r="A256" s="13"/>
      <c r="B256" s="48"/>
      <c r="C256" s="52" t="s">
        <v>280</v>
      </c>
      <c r="D256" s="109">
        <v>150000</v>
      </c>
      <c r="E256" s="110">
        <v>150000</v>
      </c>
      <c r="F256" s="128" t="s">
        <v>414</v>
      </c>
    </row>
    <row r="257" spans="1:6" ht="12.75" customHeight="1">
      <c r="A257" s="13"/>
      <c r="B257" s="13"/>
      <c r="C257" s="24"/>
      <c r="D257" s="94">
        <f>SUM(D254:D256)</f>
        <v>158500</v>
      </c>
      <c r="E257" s="94">
        <f>SUM(E254:E256)</f>
        <v>158499.84</v>
      </c>
      <c r="F257" s="16"/>
    </row>
    <row r="258" spans="1:6" ht="12.75" customHeight="1">
      <c r="A258" s="21"/>
      <c r="B258" s="21"/>
      <c r="C258" s="24"/>
      <c r="D258" s="25"/>
      <c r="E258" s="20"/>
      <c r="F258" s="16"/>
    </row>
    <row r="259" spans="1:6" ht="12.75" customHeight="1">
      <c r="A259" s="158"/>
      <c r="B259" s="157" t="s">
        <v>124</v>
      </c>
      <c r="C259" s="59"/>
      <c r="D259" s="60">
        <f>SUM(+D257+D252+D245)</f>
        <v>364800</v>
      </c>
      <c r="E259" s="60">
        <f>SUM(+E257+E252+E245)</f>
        <v>276371.86</v>
      </c>
      <c r="F259" s="156" t="s">
        <v>552</v>
      </c>
    </row>
    <row r="260" spans="1:6" ht="12.75" customHeight="1">
      <c r="A260" s="100" t="s">
        <v>59</v>
      </c>
      <c r="B260" s="53"/>
      <c r="C260" s="54"/>
      <c r="D260" s="55"/>
      <c r="E260" s="56"/>
      <c r="F260" s="130" t="s">
        <v>143</v>
      </c>
    </row>
    <row r="261" spans="1:6" ht="12.75" customHeight="1">
      <c r="A261" s="160"/>
      <c r="B261" s="45"/>
      <c r="C261" s="54"/>
      <c r="D261" s="55"/>
      <c r="E261" s="56"/>
      <c r="F261" s="130" t="s">
        <v>144</v>
      </c>
    </row>
    <row r="262" spans="1:6" ht="12.75" customHeight="1">
      <c r="A262" s="160"/>
      <c r="B262" s="101"/>
      <c r="C262" s="54"/>
      <c r="D262" s="55"/>
      <c r="E262" s="56"/>
      <c r="F262" s="130" t="s">
        <v>145</v>
      </c>
    </row>
    <row r="263" spans="1:6" ht="12.75" customHeight="1">
      <c r="A263" s="160"/>
      <c r="B263" s="101" t="s">
        <v>60</v>
      </c>
      <c r="C263" s="54"/>
      <c r="D263" s="55"/>
      <c r="E263" s="56"/>
      <c r="F263" s="140" t="s">
        <v>146</v>
      </c>
    </row>
    <row r="264" spans="1:6" ht="12.75" customHeight="1">
      <c r="A264" s="160"/>
      <c r="B264" s="101"/>
      <c r="C264" s="54"/>
      <c r="D264" s="55"/>
      <c r="E264" s="56"/>
      <c r="F264" s="140" t="s">
        <v>147</v>
      </c>
    </row>
    <row r="265" spans="1:6" ht="12.75" customHeight="1">
      <c r="A265" s="45"/>
      <c r="B265" s="45"/>
      <c r="C265" s="58" t="s">
        <v>21</v>
      </c>
      <c r="D265" s="46">
        <v>1000</v>
      </c>
      <c r="E265" s="47">
        <v>991.53</v>
      </c>
      <c r="F265" s="123" t="s">
        <v>203</v>
      </c>
    </row>
    <row r="266" spans="1:6" ht="12.75" customHeight="1">
      <c r="A266" s="45"/>
      <c r="B266" s="45"/>
      <c r="C266" s="58" t="s">
        <v>22</v>
      </c>
      <c r="D266" s="46">
        <v>110</v>
      </c>
      <c r="E266" s="47">
        <v>109.33</v>
      </c>
      <c r="F266" s="123" t="s">
        <v>204</v>
      </c>
    </row>
    <row r="267" spans="1:6" ht="12.75" customHeight="1">
      <c r="A267" s="45"/>
      <c r="B267" s="45"/>
      <c r="C267" s="58" t="s">
        <v>23</v>
      </c>
      <c r="D267" s="46">
        <v>35500</v>
      </c>
      <c r="E267" s="47">
        <v>35201.5</v>
      </c>
      <c r="F267" s="128" t="s">
        <v>140</v>
      </c>
    </row>
    <row r="268" spans="1:6" ht="12.75" customHeight="1">
      <c r="A268" s="45"/>
      <c r="B268" s="45"/>
      <c r="C268" s="58" t="s">
        <v>5</v>
      </c>
      <c r="D268" s="46">
        <v>1000</v>
      </c>
      <c r="E268" s="47">
        <v>779.55</v>
      </c>
      <c r="F268" s="134" t="s">
        <v>329</v>
      </c>
    </row>
    <row r="269" spans="1:6" ht="12.75" customHeight="1">
      <c r="A269" s="45"/>
      <c r="B269" s="45"/>
      <c r="C269" s="58" t="s">
        <v>6</v>
      </c>
      <c r="D269" s="46">
        <v>19000</v>
      </c>
      <c r="E269" s="47">
        <v>11827.7</v>
      </c>
      <c r="F269" s="134" t="s">
        <v>248</v>
      </c>
    </row>
    <row r="270" spans="1:6" ht="12.75" customHeight="1">
      <c r="A270" s="45"/>
      <c r="B270" s="45"/>
      <c r="C270" s="58"/>
      <c r="D270" s="46"/>
      <c r="E270" s="47"/>
      <c r="F270" s="141" t="s">
        <v>330</v>
      </c>
    </row>
    <row r="271" spans="1:6" ht="12.75" customHeight="1">
      <c r="A271" s="45"/>
      <c r="B271" s="45"/>
      <c r="C271" s="58" t="s">
        <v>32</v>
      </c>
      <c r="D271" s="46">
        <v>3000</v>
      </c>
      <c r="E271" s="47">
        <v>2200</v>
      </c>
      <c r="F271" s="134" t="s">
        <v>415</v>
      </c>
    </row>
    <row r="272" spans="1:6" ht="12.75" customHeight="1">
      <c r="A272" s="13"/>
      <c r="B272" s="13"/>
      <c r="C272" s="24"/>
      <c r="D272" s="94">
        <f>SUM(D265:D271)</f>
        <v>59610</v>
      </c>
      <c r="E272" s="102">
        <f>SUM(E265:E271)</f>
        <v>51109.61</v>
      </c>
      <c r="F272" s="30"/>
    </row>
    <row r="273" spans="1:6" ht="12.75" customHeight="1">
      <c r="A273" s="21"/>
      <c r="B273" s="21"/>
      <c r="C273" s="24"/>
      <c r="D273" s="25"/>
      <c r="E273" s="20"/>
      <c r="F273" s="30"/>
    </row>
    <row r="274" spans="1:6" ht="12.75" customHeight="1">
      <c r="A274" s="158"/>
      <c r="B274" s="157" t="s">
        <v>124</v>
      </c>
      <c r="C274" s="59"/>
      <c r="D274" s="60">
        <f>SUM(D272)</f>
        <v>59610</v>
      </c>
      <c r="E274" s="61">
        <f>SUM(E272)</f>
        <v>51109.61</v>
      </c>
      <c r="F274" s="156" t="s">
        <v>553</v>
      </c>
    </row>
    <row r="275" spans="1:6" ht="12.75" customHeight="1">
      <c r="A275" s="51" t="s">
        <v>61</v>
      </c>
      <c r="B275" s="91"/>
      <c r="C275" s="91"/>
      <c r="D275" s="49"/>
      <c r="E275" s="50"/>
      <c r="F275" s="123" t="s">
        <v>366</v>
      </c>
    </row>
    <row r="276" spans="1:6" ht="12.75" customHeight="1">
      <c r="A276" s="48"/>
      <c r="B276" s="52" t="s">
        <v>62</v>
      </c>
      <c r="C276" s="52"/>
      <c r="D276" s="49"/>
      <c r="E276" s="50"/>
      <c r="F276" s="127" t="s">
        <v>365</v>
      </c>
    </row>
    <row r="277" spans="1:6" ht="12.75" customHeight="1">
      <c r="A277" s="48"/>
      <c r="B277" s="52"/>
      <c r="C277" s="52"/>
      <c r="D277" s="49"/>
      <c r="E277" s="50"/>
      <c r="F277" s="127" t="s">
        <v>364</v>
      </c>
    </row>
    <row r="278" spans="1:6" ht="12.75" customHeight="1">
      <c r="A278" s="48"/>
      <c r="B278" s="52"/>
      <c r="C278" s="52" t="s">
        <v>6</v>
      </c>
      <c r="D278" s="49">
        <v>90</v>
      </c>
      <c r="E278" s="50">
        <v>90</v>
      </c>
      <c r="F278" s="123" t="s">
        <v>575</v>
      </c>
    </row>
    <row r="279" spans="1:6" ht="12.75" customHeight="1">
      <c r="A279" s="48"/>
      <c r="B279" s="52"/>
      <c r="C279" s="52" t="s">
        <v>63</v>
      </c>
      <c r="D279" s="49">
        <v>30000</v>
      </c>
      <c r="E279" s="50">
        <v>30000</v>
      </c>
      <c r="F279" s="123" t="s">
        <v>249</v>
      </c>
    </row>
    <row r="280" spans="1:6" ht="12.75" customHeight="1">
      <c r="A280" s="48"/>
      <c r="B280" s="52"/>
      <c r="C280" s="52" t="s">
        <v>64</v>
      </c>
      <c r="D280" s="49">
        <v>890000</v>
      </c>
      <c r="E280" s="50">
        <v>875775.28</v>
      </c>
      <c r="F280" s="123" t="s">
        <v>250</v>
      </c>
    </row>
    <row r="281" spans="1:6" ht="12.75" customHeight="1">
      <c r="A281" s="13"/>
      <c r="B281" s="24"/>
      <c r="C281" s="24"/>
      <c r="D281" s="94">
        <f>SUM(D278:D280)</f>
        <v>920090</v>
      </c>
      <c r="E281" s="94">
        <f>SUM(E278:E280)</f>
        <v>905865.28</v>
      </c>
      <c r="F281" s="17"/>
    </row>
    <row r="282" spans="1:6" ht="12.75" customHeight="1">
      <c r="A282" s="13"/>
      <c r="B282" s="52" t="s">
        <v>281</v>
      </c>
      <c r="C282" s="52"/>
      <c r="D282" s="94"/>
      <c r="E282" s="102"/>
      <c r="F282" s="127" t="s">
        <v>398</v>
      </c>
    </row>
    <row r="283" spans="1:6" ht="12.75" customHeight="1">
      <c r="A283" s="13"/>
      <c r="B283" s="97"/>
      <c r="C283" s="97"/>
      <c r="D283" s="94"/>
      <c r="E283" s="102"/>
      <c r="F283" s="127" t="s">
        <v>399</v>
      </c>
    </row>
    <row r="284" spans="1:6" ht="12.75" customHeight="1">
      <c r="A284" s="13"/>
      <c r="B284" s="97"/>
      <c r="C284" s="97" t="s">
        <v>282</v>
      </c>
      <c r="D284" s="103">
        <v>180470</v>
      </c>
      <c r="E284" s="104">
        <v>0</v>
      </c>
      <c r="F284" s="123" t="s">
        <v>331</v>
      </c>
    </row>
    <row r="285" spans="1:6" ht="12.75" customHeight="1">
      <c r="A285" s="13"/>
      <c r="B285" s="24"/>
      <c r="C285" s="24"/>
      <c r="D285" s="94">
        <f>SUM(D284)</f>
        <v>180470</v>
      </c>
      <c r="E285" s="94">
        <f>SUM(E284)</f>
        <v>0</v>
      </c>
      <c r="F285" s="17"/>
    </row>
    <row r="286" spans="1:6" ht="12.75" customHeight="1">
      <c r="A286" s="21"/>
      <c r="B286" s="32"/>
      <c r="C286" s="32"/>
      <c r="D286" s="28"/>
      <c r="E286" s="29"/>
      <c r="F286" s="17"/>
    </row>
    <row r="287" spans="1:6" ht="12.75" customHeight="1">
      <c r="A287" s="158"/>
      <c r="B287" s="157" t="s">
        <v>124</v>
      </c>
      <c r="C287" s="59"/>
      <c r="D287" s="60">
        <f>SUM(+D285+D281)</f>
        <v>1100560</v>
      </c>
      <c r="E287" s="60">
        <f>SUM(+E285+E281)</f>
        <v>905865.28</v>
      </c>
      <c r="F287" s="156" t="s">
        <v>554</v>
      </c>
    </row>
    <row r="288" spans="1:6" ht="12.75" customHeight="1">
      <c r="A288" s="51" t="s">
        <v>65</v>
      </c>
      <c r="B288" s="48"/>
      <c r="C288" s="52"/>
      <c r="D288" s="49"/>
      <c r="E288" s="50"/>
      <c r="F288" s="133" t="s">
        <v>397</v>
      </c>
    </row>
    <row r="289" spans="1:8" ht="12.75" customHeight="1">
      <c r="A289" s="48"/>
      <c r="B289" s="48" t="s">
        <v>425</v>
      </c>
      <c r="C289" s="52"/>
      <c r="D289" s="49"/>
      <c r="E289" s="50"/>
      <c r="F289" s="166" t="s">
        <v>584</v>
      </c>
      <c r="H289" s="12"/>
    </row>
    <row r="290" spans="1:6" ht="12.75" customHeight="1">
      <c r="A290" s="48"/>
      <c r="B290" s="48"/>
      <c r="C290" s="52" t="s">
        <v>426</v>
      </c>
      <c r="D290" s="49">
        <v>16</v>
      </c>
      <c r="E290" s="50">
        <v>16</v>
      </c>
      <c r="F290" s="133" t="s">
        <v>576</v>
      </c>
    </row>
    <row r="291" spans="1:6" ht="12.75" customHeight="1">
      <c r="A291" s="13"/>
      <c r="B291" s="13"/>
      <c r="C291" s="24"/>
      <c r="D291" s="106">
        <f>SUM(D290)</f>
        <v>16</v>
      </c>
      <c r="E291" s="106">
        <f>SUM(E290)</f>
        <v>16</v>
      </c>
      <c r="F291" s="87"/>
    </row>
    <row r="292" spans="1:6" ht="12.75" customHeight="1">
      <c r="A292" s="158"/>
      <c r="B292" s="157" t="s">
        <v>124</v>
      </c>
      <c r="C292" s="59"/>
      <c r="D292" s="60">
        <f>SUM(D291)</f>
        <v>16</v>
      </c>
      <c r="E292" s="60">
        <f>SUM(E291)</f>
        <v>16</v>
      </c>
      <c r="F292" s="156" t="s">
        <v>546</v>
      </c>
    </row>
    <row r="293" spans="1:6" ht="12.75" customHeight="1">
      <c r="A293" s="51" t="s">
        <v>66</v>
      </c>
      <c r="B293" s="48"/>
      <c r="C293" s="48"/>
      <c r="D293" s="49"/>
      <c r="E293" s="50"/>
      <c r="F293" s="123" t="s">
        <v>251</v>
      </c>
    </row>
    <row r="294" spans="1:6" ht="12.75" customHeight="1">
      <c r="A294" s="48"/>
      <c r="B294" s="48" t="s">
        <v>67</v>
      </c>
      <c r="C294" s="48"/>
      <c r="D294" s="49"/>
      <c r="E294" s="50"/>
      <c r="F294" s="127" t="s">
        <v>252</v>
      </c>
    </row>
    <row r="295" spans="1:6" ht="12.75" customHeight="1">
      <c r="A295" s="48"/>
      <c r="B295" s="48"/>
      <c r="C295" s="48" t="s">
        <v>18</v>
      </c>
      <c r="D295" s="49">
        <v>454433</v>
      </c>
      <c r="E295" s="50">
        <v>448240.23</v>
      </c>
      <c r="F295" s="132" t="s">
        <v>191</v>
      </c>
    </row>
    <row r="296" spans="1:6" ht="12.75" customHeight="1">
      <c r="A296" s="48"/>
      <c r="B296" s="48"/>
      <c r="C296" s="48"/>
      <c r="D296" s="49"/>
      <c r="E296" s="50"/>
      <c r="F296" s="132" t="s">
        <v>194</v>
      </c>
    </row>
    <row r="297" spans="1:6" ht="12.75" customHeight="1">
      <c r="A297" s="48"/>
      <c r="B297" s="48"/>
      <c r="C297" s="48" t="s">
        <v>19</v>
      </c>
      <c r="D297" s="49">
        <v>5227660</v>
      </c>
      <c r="E297" s="50">
        <v>5200045.93</v>
      </c>
      <c r="F297" s="133" t="s">
        <v>139</v>
      </c>
    </row>
    <row r="298" spans="1:6" ht="12.75" customHeight="1">
      <c r="A298" s="48"/>
      <c r="B298" s="48"/>
      <c r="C298" s="48" t="s">
        <v>20</v>
      </c>
      <c r="D298" s="49">
        <v>379022</v>
      </c>
      <c r="E298" s="50">
        <v>378956.68</v>
      </c>
      <c r="F298" s="133" t="s">
        <v>202</v>
      </c>
    </row>
    <row r="299" spans="1:6" ht="12.75" customHeight="1">
      <c r="A299" s="48"/>
      <c r="B299" s="48"/>
      <c r="C299" s="48" t="s">
        <v>21</v>
      </c>
      <c r="D299" s="49">
        <v>980468</v>
      </c>
      <c r="E299" s="50">
        <v>955993.36</v>
      </c>
      <c r="F299" s="133" t="s">
        <v>225</v>
      </c>
    </row>
    <row r="300" spans="1:6" ht="12.75" customHeight="1">
      <c r="A300" s="48"/>
      <c r="B300" s="48"/>
      <c r="C300" s="48" t="s">
        <v>22</v>
      </c>
      <c r="D300" s="49">
        <v>140455</v>
      </c>
      <c r="E300" s="50">
        <v>137431.9</v>
      </c>
      <c r="F300" s="133" t="s">
        <v>253</v>
      </c>
    </row>
    <row r="301" spans="1:6" ht="12.75" customHeight="1">
      <c r="A301" s="48"/>
      <c r="B301" s="48"/>
      <c r="C301" s="48" t="s">
        <v>23</v>
      </c>
      <c r="D301" s="49">
        <v>12900</v>
      </c>
      <c r="E301" s="50">
        <v>12143.33</v>
      </c>
      <c r="F301" s="133" t="s">
        <v>140</v>
      </c>
    </row>
    <row r="302" spans="1:6" ht="12.75" customHeight="1">
      <c r="A302" s="48"/>
      <c r="B302" s="48"/>
      <c r="C302" s="48" t="s">
        <v>24</v>
      </c>
      <c r="D302" s="49">
        <v>276541</v>
      </c>
      <c r="E302" s="50">
        <v>268812.24</v>
      </c>
      <c r="F302" s="132" t="s">
        <v>477</v>
      </c>
    </row>
    <row r="303" spans="1:6" ht="12.75" customHeight="1">
      <c r="A303" s="48"/>
      <c r="B303" s="48"/>
      <c r="C303" s="48" t="s">
        <v>69</v>
      </c>
      <c r="D303" s="49">
        <v>4470</v>
      </c>
      <c r="E303" s="50">
        <v>4468.87</v>
      </c>
      <c r="F303" s="132" t="s">
        <v>416</v>
      </c>
    </row>
    <row r="304" spans="1:6" ht="12.75" customHeight="1">
      <c r="A304" s="48"/>
      <c r="B304" s="48"/>
      <c r="C304" s="48"/>
      <c r="D304" s="49"/>
      <c r="E304" s="50"/>
      <c r="F304" s="137" t="s">
        <v>476</v>
      </c>
    </row>
    <row r="305" spans="1:6" ht="12.75" customHeight="1">
      <c r="A305" s="48"/>
      <c r="B305" s="48"/>
      <c r="C305" s="48" t="s">
        <v>44</v>
      </c>
      <c r="D305" s="49">
        <v>16000</v>
      </c>
      <c r="E305" s="50">
        <v>15139.82</v>
      </c>
      <c r="F305" s="123" t="s">
        <v>254</v>
      </c>
    </row>
    <row r="306" spans="1:6" ht="12.75" customHeight="1">
      <c r="A306" s="48"/>
      <c r="B306" s="48"/>
      <c r="C306" s="48"/>
      <c r="D306" s="49"/>
      <c r="E306" s="50"/>
      <c r="F306" s="142" t="s">
        <v>478</v>
      </c>
    </row>
    <row r="307" spans="1:6" ht="12.75" customHeight="1">
      <c r="A307" s="48"/>
      <c r="B307" s="48"/>
      <c r="C307" s="48" t="s">
        <v>77</v>
      </c>
      <c r="D307" s="49">
        <v>2130</v>
      </c>
      <c r="E307" s="50">
        <v>2129.97</v>
      </c>
      <c r="F307" s="123" t="s">
        <v>418</v>
      </c>
    </row>
    <row r="308" spans="1:6" ht="12.75" customHeight="1">
      <c r="A308" s="48"/>
      <c r="B308" s="48"/>
      <c r="C308" s="48" t="s">
        <v>31</v>
      </c>
      <c r="D308" s="49">
        <v>232250</v>
      </c>
      <c r="E308" s="50">
        <v>228942.33</v>
      </c>
      <c r="F308" s="123" t="s">
        <v>335</v>
      </c>
    </row>
    <row r="309" spans="1:6" ht="12.75" customHeight="1">
      <c r="A309" s="48"/>
      <c r="B309" s="48"/>
      <c r="C309" s="48" t="s">
        <v>25</v>
      </c>
      <c r="D309" s="49">
        <v>137766</v>
      </c>
      <c r="E309" s="50">
        <v>116140.12</v>
      </c>
      <c r="F309" s="123" t="s">
        <v>479</v>
      </c>
    </row>
    <row r="310" spans="1:6" ht="12.75" customHeight="1">
      <c r="A310" s="48"/>
      <c r="B310" s="48"/>
      <c r="C310" s="48" t="s">
        <v>45</v>
      </c>
      <c r="D310" s="49">
        <v>10000</v>
      </c>
      <c r="E310" s="50">
        <v>8104</v>
      </c>
      <c r="F310" s="135" t="s">
        <v>164</v>
      </c>
    </row>
    <row r="311" spans="1:6" ht="12.75" customHeight="1">
      <c r="A311" s="48"/>
      <c r="B311" s="48"/>
      <c r="C311" s="48" t="s">
        <v>5</v>
      </c>
      <c r="D311" s="49">
        <v>92250</v>
      </c>
      <c r="E311" s="50">
        <v>84777.04</v>
      </c>
      <c r="F311" s="135" t="s">
        <v>256</v>
      </c>
    </row>
    <row r="312" spans="1:6" ht="12.75" customHeight="1">
      <c r="A312" s="48"/>
      <c r="B312" s="48"/>
      <c r="C312" s="48" t="s">
        <v>46</v>
      </c>
      <c r="D312" s="49">
        <v>4700</v>
      </c>
      <c r="E312" s="50">
        <v>4115.19</v>
      </c>
      <c r="F312" s="123" t="s">
        <v>410</v>
      </c>
    </row>
    <row r="313" spans="1:6" ht="12.75" customHeight="1">
      <c r="A313" s="48"/>
      <c r="B313" s="48"/>
      <c r="C313" s="48" t="s">
        <v>269</v>
      </c>
      <c r="D313" s="49">
        <v>3428</v>
      </c>
      <c r="E313" s="50">
        <v>2286.35</v>
      </c>
      <c r="F313" s="123" t="s">
        <v>296</v>
      </c>
    </row>
    <row r="314" spans="1:6" ht="12.75" customHeight="1">
      <c r="A314" s="48"/>
      <c r="B314" s="48"/>
      <c r="C314" s="48" t="s">
        <v>272</v>
      </c>
      <c r="D314" s="49">
        <v>22650</v>
      </c>
      <c r="E314" s="50">
        <v>21454.22</v>
      </c>
      <c r="F314" s="123" t="s">
        <v>307</v>
      </c>
    </row>
    <row r="315" spans="1:6" ht="12.75" customHeight="1">
      <c r="A315" s="48"/>
      <c r="B315" s="48"/>
      <c r="C315" s="48" t="s">
        <v>271</v>
      </c>
      <c r="D315" s="49">
        <v>3660</v>
      </c>
      <c r="E315" s="50">
        <v>3660</v>
      </c>
      <c r="F315" s="123" t="s">
        <v>332</v>
      </c>
    </row>
    <row r="316" spans="1:6" ht="12.75" customHeight="1">
      <c r="A316" s="48"/>
      <c r="B316" s="48"/>
      <c r="C316" s="48" t="s">
        <v>41</v>
      </c>
      <c r="D316" s="49">
        <v>15500</v>
      </c>
      <c r="E316" s="50">
        <v>11712.62</v>
      </c>
      <c r="F316" s="123" t="s">
        <v>141</v>
      </c>
    </row>
    <row r="317" spans="1:6" ht="12.75" customHeight="1">
      <c r="A317" s="48"/>
      <c r="B317" s="48"/>
      <c r="C317" s="48" t="s">
        <v>427</v>
      </c>
      <c r="D317" s="49">
        <v>2350</v>
      </c>
      <c r="E317" s="50">
        <v>2350</v>
      </c>
      <c r="F317" s="123" t="s">
        <v>481</v>
      </c>
    </row>
    <row r="318" spans="1:6" ht="12.75" customHeight="1">
      <c r="A318" s="48"/>
      <c r="B318" s="48"/>
      <c r="C318" s="48"/>
      <c r="D318" s="49"/>
      <c r="E318" s="50"/>
      <c r="F318" s="142" t="s">
        <v>480</v>
      </c>
    </row>
    <row r="319" spans="1:6" ht="12.75" customHeight="1">
      <c r="A319" s="48"/>
      <c r="B319" s="48"/>
      <c r="C319" s="48" t="s">
        <v>70</v>
      </c>
      <c r="D319" s="49">
        <v>50776</v>
      </c>
      <c r="E319" s="50">
        <v>50775.29</v>
      </c>
      <c r="F319" s="123" t="s">
        <v>417</v>
      </c>
    </row>
    <row r="320" spans="1:6" ht="12.75" customHeight="1">
      <c r="A320" s="48"/>
      <c r="B320" s="48"/>
      <c r="C320" s="48"/>
      <c r="D320" s="49"/>
      <c r="E320" s="50"/>
      <c r="F320" s="142" t="s">
        <v>482</v>
      </c>
    </row>
    <row r="321" spans="1:6" ht="12.75" customHeight="1">
      <c r="A321" s="48"/>
      <c r="B321" s="48"/>
      <c r="C321" s="48" t="s">
        <v>6</v>
      </c>
      <c r="D321" s="49">
        <v>16342</v>
      </c>
      <c r="E321" s="50">
        <v>15552.7</v>
      </c>
      <c r="F321" s="123" t="s">
        <v>483</v>
      </c>
    </row>
    <row r="322" spans="1:6" ht="12.75" customHeight="1">
      <c r="A322" s="48"/>
      <c r="B322" s="48"/>
      <c r="C322" s="48" t="s">
        <v>26</v>
      </c>
      <c r="D322" s="49">
        <v>321850</v>
      </c>
      <c r="E322" s="50">
        <v>321163.86</v>
      </c>
      <c r="F322" s="123" t="s">
        <v>206</v>
      </c>
    </row>
    <row r="323" spans="1:6" ht="12.75" customHeight="1">
      <c r="A323" s="48"/>
      <c r="B323" s="48"/>
      <c r="C323" s="48" t="s">
        <v>71</v>
      </c>
      <c r="D323" s="49">
        <v>414</v>
      </c>
      <c r="E323" s="50">
        <v>399</v>
      </c>
      <c r="F323" s="132" t="s">
        <v>193</v>
      </c>
    </row>
    <row r="324" spans="1:6" ht="12.75" customHeight="1">
      <c r="A324" s="48"/>
      <c r="B324" s="48"/>
      <c r="C324" s="48" t="s">
        <v>275</v>
      </c>
      <c r="D324" s="49">
        <v>7700</v>
      </c>
      <c r="E324" s="50">
        <v>5782.3</v>
      </c>
      <c r="F324" s="132" t="s">
        <v>312</v>
      </c>
    </row>
    <row r="325" spans="1:6" ht="12.75" customHeight="1">
      <c r="A325" s="48"/>
      <c r="B325" s="48"/>
      <c r="C325" s="48" t="s">
        <v>276</v>
      </c>
      <c r="D325" s="49">
        <v>20000</v>
      </c>
      <c r="E325" s="50">
        <v>17301.49</v>
      </c>
      <c r="F325" s="133" t="s">
        <v>320</v>
      </c>
    </row>
    <row r="326" spans="1:6" ht="12.75" customHeight="1">
      <c r="A326" s="48"/>
      <c r="B326" s="48"/>
      <c r="C326" s="48" t="s">
        <v>428</v>
      </c>
      <c r="D326" s="49">
        <v>1674</v>
      </c>
      <c r="E326" s="50">
        <v>1632.94</v>
      </c>
      <c r="F326" s="123" t="s">
        <v>484</v>
      </c>
    </row>
    <row r="327" spans="1:6" ht="12.75" customHeight="1">
      <c r="A327" s="48"/>
      <c r="B327" s="48"/>
      <c r="C327" s="48" t="s">
        <v>277</v>
      </c>
      <c r="D327" s="49">
        <v>20500</v>
      </c>
      <c r="E327" s="50">
        <v>16508.97</v>
      </c>
      <c r="F327" s="132" t="s">
        <v>333</v>
      </c>
    </row>
    <row r="328" spans="1:8" ht="12.75" customHeight="1">
      <c r="A328" s="48"/>
      <c r="B328" s="48"/>
      <c r="C328" s="48" t="s">
        <v>8</v>
      </c>
      <c r="D328" s="49">
        <v>93700</v>
      </c>
      <c r="E328" s="50">
        <v>93510.78</v>
      </c>
      <c r="F328" s="125" t="s">
        <v>485</v>
      </c>
      <c r="G328" s="11"/>
      <c r="H328" s="12"/>
    </row>
    <row r="329" spans="1:8" ht="12.75" customHeight="1">
      <c r="A329" s="48"/>
      <c r="B329" s="48"/>
      <c r="C329" s="48"/>
      <c r="D329" s="49"/>
      <c r="E329" s="50"/>
      <c r="F329" s="125" t="s">
        <v>574</v>
      </c>
      <c r="G329" s="11"/>
      <c r="H329" s="12"/>
    </row>
    <row r="330" spans="1:8" ht="12.75" customHeight="1">
      <c r="A330" s="13"/>
      <c r="B330" s="13"/>
      <c r="C330" s="13"/>
      <c r="D330" s="106">
        <f>SUM(D295:D328)</f>
        <v>8551589</v>
      </c>
      <c r="E330" s="107">
        <f>SUM(E295:E328)</f>
        <v>8429531.530000001</v>
      </c>
      <c r="F330" s="18"/>
      <c r="G330" s="11"/>
      <c r="H330" s="12"/>
    </row>
    <row r="331" spans="1:6" ht="12.75" customHeight="1">
      <c r="A331" s="13"/>
      <c r="B331" s="48" t="s">
        <v>72</v>
      </c>
      <c r="C331" s="48"/>
      <c r="D331" s="49"/>
      <c r="E331" s="50"/>
      <c r="F331" s="127" t="s">
        <v>257</v>
      </c>
    </row>
    <row r="332" spans="1:6" ht="12.75" customHeight="1">
      <c r="A332" s="13"/>
      <c r="B332" s="48"/>
      <c r="C332" s="48" t="s">
        <v>18</v>
      </c>
      <c r="D332" s="49">
        <v>38864</v>
      </c>
      <c r="E332" s="50">
        <v>37905.28</v>
      </c>
      <c r="F332" s="123" t="s">
        <v>334</v>
      </c>
    </row>
    <row r="333" spans="1:6" ht="12.75" customHeight="1">
      <c r="A333" s="13"/>
      <c r="B333" s="48"/>
      <c r="C333" s="48" t="s">
        <v>19</v>
      </c>
      <c r="D333" s="49">
        <v>400104</v>
      </c>
      <c r="E333" s="50">
        <v>395835.91</v>
      </c>
      <c r="F333" s="123" t="s">
        <v>139</v>
      </c>
    </row>
    <row r="334" spans="1:6" ht="12.75" customHeight="1">
      <c r="A334" s="13"/>
      <c r="B334" s="48"/>
      <c r="C334" s="48" t="s">
        <v>20</v>
      </c>
      <c r="D334" s="49">
        <v>29214</v>
      </c>
      <c r="E334" s="50">
        <v>29199.01</v>
      </c>
      <c r="F334" s="123" t="s">
        <v>202</v>
      </c>
    </row>
    <row r="335" spans="1:6" ht="12.75" customHeight="1">
      <c r="A335" s="13"/>
      <c r="B335" s="48"/>
      <c r="C335" s="48" t="s">
        <v>21</v>
      </c>
      <c r="D335" s="49">
        <v>78498</v>
      </c>
      <c r="E335" s="50">
        <v>76691.56</v>
      </c>
      <c r="F335" s="123" t="s">
        <v>225</v>
      </c>
    </row>
    <row r="336" spans="1:6" ht="12.75" customHeight="1">
      <c r="A336" s="13"/>
      <c r="B336" s="48"/>
      <c r="C336" s="48" t="s">
        <v>22</v>
      </c>
      <c r="D336" s="49">
        <v>11120</v>
      </c>
      <c r="E336" s="50">
        <v>10767.43</v>
      </c>
      <c r="F336" s="123" t="s">
        <v>253</v>
      </c>
    </row>
    <row r="337" spans="1:6" ht="12.75" customHeight="1">
      <c r="A337" s="13"/>
      <c r="B337" s="48"/>
      <c r="C337" s="48" t="s">
        <v>24</v>
      </c>
      <c r="D337" s="49">
        <v>26552</v>
      </c>
      <c r="E337" s="50">
        <v>25935.87</v>
      </c>
      <c r="F337" s="128" t="s">
        <v>192</v>
      </c>
    </row>
    <row r="338" spans="1:6" ht="12.75" customHeight="1">
      <c r="A338" s="13"/>
      <c r="B338" s="48"/>
      <c r="C338" s="48" t="s">
        <v>31</v>
      </c>
      <c r="D338" s="49">
        <v>36020</v>
      </c>
      <c r="E338" s="50">
        <v>29467.02</v>
      </c>
      <c r="F338" s="123" t="s">
        <v>335</v>
      </c>
    </row>
    <row r="339" spans="1:6" ht="12.75" customHeight="1">
      <c r="A339" s="13"/>
      <c r="B339" s="48"/>
      <c r="C339" s="48" t="s">
        <v>25</v>
      </c>
      <c r="D339" s="49">
        <v>2210</v>
      </c>
      <c r="E339" s="50">
        <v>887.83</v>
      </c>
      <c r="F339" s="123" t="s">
        <v>255</v>
      </c>
    </row>
    <row r="340" spans="1:6" ht="12.75" customHeight="1">
      <c r="A340" s="13"/>
      <c r="B340" s="48"/>
      <c r="C340" s="48" t="s">
        <v>45</v>
      </c>
      <c r="D340" s="49">
        <v>770</v>
      </c>
      <c r="E340" s="50">
        <v>418</v>
      </c>
      <c r="F340" s="123" t="s">
        <v>149</v>
      </c>
    </row>
    <row r="341" spans="1:6" ht="12.75" customHeight="1">
      <c r="A341" s="13"/>
      <c r="B341" s="48"/>
      <c r="C341" s="48" t="s">
        <v>5</v>
      </c>
      <c r="D341" s="49">
        <v>6250</v>
      </c>
      <c r="E341" s="50">
        <v>5966.12</v>
      </c>
      <c r="F341" s="123" t="s">
        <v>256</v>
      </c>
    </row>
    <row r="342" spans="1:6" ht="12.75" customHeight="1">
      <c r="A342" s="13"/>
      <c r="B342" s="48"/>
      <c r="C342" s="48" t="s">
        <v>46</v>
      </c>
      <c r="D342" s="49">
        <v>600</v>
      </c>
      <c r="E342" s="50">
        <v>399.12</v>
      </c>
      <c r="F342" s="123" t="s">
        <v>410</v>
      </c>
    </row>
    <row r="343" spans="1:6" ht="12.75" customHeight="1">
      <c r="A343" s="13"/>
      <c r="B343" s="48"/>
      <c r="C343" s="48" t="s">
        <v>269</v>
      </c>
      <c r="D343" s="49">
        <v>600</v>
      </c>
      <c r="E343" s="50">
        <v>188.99</v>
      </c>
      <c r="F343" s="123" t="s">
        <v>296</v>
      </c>
    </row>
    <row r="344" spans="1:6" ht="12.75" customHeight="1">
      <c r="A344" s="13"/>
      <c r="B344" s="48"/>
      <c r="C344" s="48" t="s">
        <v>272</v>
      </c>
      <c r="D344" s="49">
        <v>2290</v>
      </c>
      <c r="E344" s="50">
        <v>1784.04</v>
      </c>
      <c r="F344" s="123" t="s">
        <v>307</v>
      </c>
    </row>
    <row r="345" spans="1:6" ht="12.75" customHeight="1">
      <c r="A345" s="13"/>
      <c r="B345" s="48"/>
      <c r="C345" s="48" t="s">
        <v>41</v>
      </c>
      <c r="D345" s="49">
        <v>100</v>
      </c>
      <c r="E345" s="50">
        <v>0</v>
      </c>
      <c r="F345" s="123" t="s">
        <v>141</v>
      </c>
    </row>
    <row r="346" spans="1:6" ht="12.75" customHeight="1">
      <c r="A346" s="13"/>
      <c r="B346" s="48"/>
      <c r="C346" s="48" t="s">
        <v>6</v>
      </c>
      <c r="D346" s="49">
        <v>300</v>
      </c>
      <c r="E346" s="50">
        <v>300</v>
      </c>
      <c r="F346" s="123" t="s">
        <v>258</v>
      </c>
    </row>
    <row r="347" spans="1:6" ht="12.75" customHeight="1">
      <c r="A347" s="13"/>
      <c r="B347" s="48"/>
      <c r="C347" s="48" t="s">
        <v>26</v>
      </c>
      <c r="D347" s="49">
        <v>26366</v>
      </c>
      <c r="E347" s="50">
        <v>26238.83</v>
      </c>
      <c r="F347" s="123" t="s">
        <v>206</v>
      </c>
    </row>
    <row r="348" spans="1:6" ht="12.75" customHeight="1">
      <c r="A348" s="13"/>
      <c r="B348" s="48"/>
      <c r="C348" s="48" t="s">
        <v>275</v>
      </c>
      <c r="D348" s="49">
        <v>520</v>
      </c>
      <c r="E348" s="50">
        <v>336.9</v>
      </c>
      <c r="F348" s="123" t="s">
        <v>312</v>
      </c>
    </row>
    <row r="349" spans="1:6" ht="12.75" customHeight="1">
      <c r="A349" s="13"/>
      <c r="B349" s="48"/>
      <c r="C349" s="48" t="s">
        <v>276</v>
      </c>
      <c r="D349" s="49">
        <v>1400</v>
      </c>
      <c r="E349" s="50">
        <v>1356.94</v>
      </c>
      <c r="F349" s="123" t="s">
        <v>320</v>
      </c>
    </row>
    <row r="350" spans="1:6" ht="12.75" customHeight="1">
      <c r="A350" s="13"/>
      <c r="B350" s="13"/>
      <c r="C350" s="13"/>
      <c r="D350" s="106">
        <f>SUM(D332:D349)</f>
        <v>661778</v>
      </c>
      <c r="E350" s="107">
        <f>SUM(E332:E349)</f>
        <v>643678.85</v>
      </c>
      <c r="F350" s="17"/>
    </row>
    <row r="351" spans="1:6" ht="12.75" customHeight="1">
      <c r="A351" s="13"/>
      <c r="B351" s="48" t="s">
        <v>73</v>
      </c>
      <c r="C351" s="48"/>
      <c r="D351" s="109"/>
      <c r="E351" s="110"/>
      <c r="F351" s="127" t="s">
        <v>259</v>
      </c>
    </row>
    <row r="352" spans="1:6" ht="12.75" customHeight="1">
      <c r="A352" s="13"/>
      <c r="B352" s="48"/>
      <c r="C352" s="48" t="s">
        <v>74</v>
      </c>
      <c r="D352" s="109">
        <v>260000</v>
      </c>
      <c r="E352" s="110">
        <v>244891.27</v>
      </c>
      <c r="F352" s="124" t="s">
        <v>148</v>
      </c>
    </row>
    <row r="353" spans="1:6" ht="12.75" customHeight="1">
      <c r="A353" s="13"/>
      <c r="B353" s="48"/>
      <c r="C353" s="48" t="s">
        <v>75</v>
      </c>
      <c r="D353" s="109">
        <v>581595</v>
      </c>
      <c r="E353" s="110">
        <v>553383.48</v>
      </c>
      <c r="F353" s="135" t="s">
        <v>195</v>
      </c>
    </row>
    <row r="354" spans="1:6" ht="12.75" customHeight="1">
      <c r="A354" s="13"/>
      <c r="B354" s="48"/>
      <c r="C354" s="48" t="s">
        <v>271</v>
      </c>
      <c r="D354" s="109">
        <v>15000</v>
      </c>
      <c r="E354" s="110">
        <v>15000</v>
      </c>
      <c r="F354" s="135" t="s">
        <v>570</v>
      </c>
    </row>
    <row r="355" spans="1:6" ht="12.75" customHeight="1">
      <c r="A355" s="13"/>
      <c r="B355" s="48"/>
      <c r="C355" s="48"/>
      <c r="D355" s="109"/>
      <c r="E355" s="110"/>
      <c r="F355" s="135" t="s">
        <v>571</v>
      </c>
    </row>
    <row r="356" spans="1:6" ht="12.75" customHeight="1">
      <c r="A356" s="13"/>
      <c r="B356" s="13"/>
      <c r="C356" s="13"/>
      <c r="D356" s="106">
        <f>SUM(D352:D354)</f>
        <v>856595</v>
      </c>
      <c r="E356" s="107">
        <f>SUM(E352:E354)</f>
        <v>813274.75</v>
      </c>
      <c r="F356" s="31"/>
    </row>
    <row r="357" spans="1:6" ht="12.75" customHeight="1">
      <c r="A357" s="13"/>
      <c r="B357" s="48" t="s">
        <v>76</v>
      </c>
      <c r="C357" s="48"/>
      <c r="D357" s="49"/>
      <c r="E357" s="50"/>
      <c r="F357" s="127" t="s">
        <v>260</v>
      </c>
    </row>
    <row r="358" spans="1:6" ht="12.75" customHeight="1">
      <c r="A358" s="13"/>
      <c r="B358" s="48"/>
      <c r="C358" s="48" t="s">
        <v>18</v>
      </c>
      <c r="D358" s="49">
        <v>182358</v>
      </c>
      <c r="E358" s="50">
        <v>179035.45</v>
      </c>
      <c r="F358" s="123" t="s">
        <v>334</v>
      </c>
    </row>
    <row r="359" spans="1:6" ht="12.75" customHeight="1">
      <c r="A359" s="13"/>
      <c r="B359" s="48"/>
      <c r="C359" s="48" t="s">
        <v>19</v>
      </c>
      <c r="D359" s="49">
        <v>2044088</v>
      </c>
      <c r="E359" s="50">
        <v>2021478.04</v>
      </c>
      <c r="F359" s="123" t="s">
        <v>139</v>
      </c>
    </row>
    <row r="360" spans="1:6" ht="12.75" customHeight="1">
      <c r="A360" s="13"/>
      <c r="B360" s="48"/>
      <c r="C360" s="48" t="s">
        <v>20</v>
      </c>
      <c r="D360" s="49">
        <v>148983</v>
      </c>
      <c r="E360" s="50">
        <v>143770.74</v>
      </c>
      <c r="F360" s="123" t="s">
        <v>202</v>
      </c>
    </row>
    <row r="361" spans="1:6" ht="12.75" customHeight="1">
      <c r="A361" s="13"/>
      <c r="B361" s="48"/>
      <c r="C361" s="48" t="s">
        <v>21</v>
      </c>
      <c r="D361" s="49">
        <v>388550</v>
      </c>
      <c r="E361" s="50">
        <v>377991.05</v>
      </c>
      <c r="F361" s="123" t="s">
        <v>225</v>
      </c>
    </row>
    <row r="362" spans="1:6" ht="12.75" customHeight="1">
      <c r="A362" s="13"/>
      <c r="B362" s="48"/>
      <c r="C362" s="48" t="s">
        <v>22</v>
      </c>
      <c r="D362" s="49">
        <v>55854</v>
      </c>
      <c r="E362" s="50">
        <v>54585.67</v>
      </c>
      <c r="F362" s="123" t="s">
        <v>253</v>
      </c>
    </row>
    <row r="363" spans="1:6" ht="12.75" customHeight="1">
      <c r="A363" s="13"/>
      <c r="B363" s="48"/>
      <c r="C363" s="48" t="s">
        <v>23</v>
      </c>
      <c r="D363" s="49">
        <v>1000</v>
      </c>
      <c r="E363" s="50">
        <v>600</v>
      </c>
      <c r="F363" s="123" t="s">
        <v>140</v>
      </c>
    </row>
    <row r="364" spans="1:7" ht="12.75" customHeight="1">
      <c r="A364" s="13"/>
      <c r="B364" s="48"/>
      <c r="C364" s="48" t="s">
        <v>24</v>
      </c>
      <c r="D364" s="49">
        <v>117300</v>
      </c>
      <c r="E364" s="50">
        <v>103904.33</v>
      </c>
      <c r="F364" s="128" t="s">
        <v>192</v>
      </c>
      <c r="G364" s="11"/>
    </row>
    <row r="365" spans="1:6" ht="12.75" customHeight="1">
      <c r="A365" s="13"/>
      <c r="B365" s="48"/>
      <c r="C365" s="48" t="s">
        <v>44</v>
      </c>
      <c r="D365" s="49">
        <v>12500</v>
      </c>
      <c r="E365" s="50">
        <v>11806.07</v>
      </c>
      <c r="F365" s="123" t="s">
        <v>254</v>
      </c>
    </row>
    <row r="366" spans="1:6" ht="12.75" customHeight="1">
      <c r="A366" s="13"/>
      <c r="B366" s="48"/>
      <c r="C366" s="48" t="s">
        <v>31</v>
      </c>
      <c r="D366" s="49">
        <v>131000</v>
      </c>
      <c r="E366" s="50">
        <v>109476.63</v>
      </c>
      <c r="F366" s="123" t="s">
        <v>335</v>
      </c>
    </row>
    <row r="367" spans="1:6" ht="12.75" customHeight="1">
      <c r="A367" s="13"/>
      <c r="B367" s="48"/>
      <c r="C367" s="48" t="s">
        <v>25</v>
      </c>
      <c r="D367" s="49">
        <v>9500</v>
      </c>
      <c r="E367" s="50">
        <v>8003.12</v>
      </c>
      <c r="F367" s="123" t="s">
        <v>255</v>
      </c>
    </row>
    <row r="368" spans="1:6" ht="12.75" customHeight="1">
      <c r="A368" s="13"/>
      <c r="B368" s="48"/>
      <c r="C368" s="48" t="s">
        <v>45</v>
      </c>
      <c r="D368" s="49">
        <v>4600</v>
      </c>
      <c r="E368" s="50">
        <v>4259</v>
      </c>
      <c r="F368" s="123" t="s">
        <v>149</v>
      </c>
    </row>
    <row r="369" spans="1:7" ht="12.75" customHeight="1">
      <c r="A369" s="13"/>
      <c r="B369" s="48"/>
      <c r="C369" s="48" t="s">
        <v>5</v>
      </c>
      <c r="D369" s="49">
        <v>27400</v>
      </c>
      <c r="E369" s="50">
        <v>25392.99</v>
      </c>
      <c r="F369" s="123" t="s">
        <v>256</v>
      </c>
      <c r="G369" s="11"/>
    </row>
    <row r="370" spans="1:7" ht="12.75" customHeight="1">
      <c r="A370" s="13"/>
      <c r="B370" s="48"/>
      <c r="C370" s="48" t="s">
        <v>46</v>
      </c>
      <c r="D370" s="49">
        <v>500</v>
      </c>
      <c r="E370" s="50">
        <v>358.77</v>
      </c>
      <c r="F370" s="123" t="s">
        <v>410</v>
      </c>
      <c r="G370" s="11"/>
    </row>
    <row r="371" spans="1:7" ht="12.75" customHeight="1">
      <c r="A371" s="13"/>
      <c r="B371" s="48"/>
      <c r="C371" s="48" t="s">
        <v>269</v>
      </c>
      <c r="D371" s="49">
        <v>500</v>
      </c>
      <c r="E371" s="50">
        <v>432.62</v>
      </c>
      <c r="F371" s="123" t="s">
        <v>296</v>
      </c>
      <c r="G371" s="11"/>
    </row>
    <row r="372" spans="1:7" ht="12.75" customHeight="1">
      <c r="A372" s="13"/>
      <c r="B372" s="48"/>
      <c r="C372" s="48" t="s">
        <v>272</v>
      </c>
      <c r="D372" s="49">
        <v>10100</v>
      </c>
      <c r="E372" s="50">
        <v>8244.21</v>
      </c>
      <c r="F372" s="123" t="s">
        <v>307</v>
      </c>
      <c r="G372" s="11"/>
    </row>
    <row r="373" spans="1:6" ht="12.75" customHeight="1">
      <c r="A373" s="13"/>
      <c r="B373" s="48"/>
      <c r="C373" s="48" t="s">
        <v>41</v>
      </c>
      <c r="D373" s="49">
        <v>6997</v>
      </c>
      <c r="E373" s="50">
        <v>5301.9</v>
      </c>
      <c r="F373" s="123" t="s">
        <v>141</v>
      </c>
    </row>
    <row r="374" spans="1:6" ht="12.75" customHeight="1">
      <c r="A374" s="13"/>
      <c r="B374" s="48"/>
      <c r="C374" s="48" t="s">
        <v>6</v>
      </c>
      <c r="D374" s="49">
        <v>2750</v>
      </c>
      <c r="E374" s="50">
        <v>2739.5</v>
      </c>
      <c r="F374" s="123" t="s">
        <v>258</v>
      </c>
    </row>
    <row r="375" spans="1:6" ht="12.75" customHeight="1">
      <c r="A375" s="13"/>
      <c r="B375" s="48"/>
      <c r="C375" s="48" t="s">
        <v>26</v>
      </c>
      <c r="D375" s="49">
        <v>131619</v>
      </c>
      <c r="E375" s="50">
        <v>131524.25</v>
      </c>
      <c r="F375" s="123" t="s">
        <v>206</v>
      </c>
    </row>
    <row r="376" spans="1:6" ht="12.75" customHeight="1">
      <c r="A376" s="13"/>
      <c r="B376" s="48"/>
      <c r="C376" s="48" t="s">
        <v>275</v>
      </c>
      <c r="D376" s="49">
        <v>2000</v>
      </c>
      <c r="E376" s="50">
        <v>1382.5</v>
      </c>
      <c r="F376" s="123" t="s">
        <v>312</v>
      </c>
    </row>
    <row r="377" spans="1:6" ht="12.75" customHeight="1">
      <c r="A377" s="13"/>
      <c r="B377" s="48"/>
      <c r="C377" s="48" t="s">
        <v>276</v>
      </c>
      <c r="D377" s="49">
        <v>11000</v>
      </c>
      <c r="E377" s="50">
        <v>10604.97</v>
      </c>
      <c r="F377" s="123" t="s">
        <v>320</v>
      </c>
    </row>
    <row r="378" spans="1:6" ht="12.75" customHeight="1">
      <c r="A378" s="13"/>
      <c r="B378" s="48"/>
      <c r="C378" s="48" t="s">
        <v>277</v>
      </c>
      <c r="D378" s="49">
        <v>10000</v>
      </c>
      <c r="E378" s="50">
        <v>7249.76</v>
      </c>
      <c r="F378" s="128" t="s">
        <v>333</v>
      </c>
    </row>
    <row r="379" spans="1:6" ht="12.75" customHeight="1">
      <c r="A379" s="13"/>
      <c r="B379" s="48"/>
      <c r="C379" s="48" t="s">
        <v>8</v>
      </c>
      <c r="D379" s="49">
        <v>721600</v>
      </c>
      <c r="E379" s="50">
        <v>720748.2</v>
      </c>
      <c r="F379" s="132" t="s">
        <v>419</v>
      </c>
    </row>
    <row r="380" spans="1:6" ht="12.75" customHeight="1">
      <c r="A380" s="13"/>
      <c r="B380" s="48"/>
      <c r="C380" s="48" t="s">
        <v>78</v>
      </c>
      <c r="D380" s="49">
        <v>201700</v>
      </c>
      <c r="E380" s="50">
        <v>197328.76</v>
      </c>
      <c r="F380" s="132" t="s">
        <v>420</v>
      </c>
    </row>
    <row r="381" spans="1:6" ht="12.75" customHeight="1">
      <c r="A381" s="13"/>
      <c r="B381" s="13"/>
      <c r="C381" s="13"/>
      <c r="D381" s="106">
        <f>SUM(D358:D380)</f>
        <v>4221899</v>
      </c>
      <c r="E381" s="107">
        <f>SUM(E358:E380)</f>
        <v>4126218.5300000003</v>
      </c>
      <c r="F381" s="16"/>
    </row>
    <row r="382" spans="1:6" ht="12.75" customHeight="1">
      <c r="A382" s="13"/>
      <c r="B382" s="48" t="s">
        <v>79</v>
      </c>
      <c r="C382" s="48"/>
      <c r="D382" s="49"/>
      <c r="E382" s="50"/>
      <c r="F382" s="127" t="s">
        <v>261</v>
      </c>
    </row>
    <row r="383" spans="1:6" ht="12.75" customHeight="1">
      <c r="A383" s="13"/>
      <c r="B383" s="48"/>
      <c r="C383" s="48" t="s">
        <v>18</v>
      </c>
      <c r="D383" s="49">
        <v>1200</v>
      </c>
      <c r="E383" s="50">
        <v>432.36</v>
      </c>
      <c r="F383" s="123" t="s">
        <v>336</v>
      </c>
    </row>
    <row r="384" spans="1:6" ht="12.75" customHeight="1">
      <c r="A384" s="13"/>
      <c r="B384" s="48"/>
      <c r="C384" s="48" t="s">
        <v>19</v>
      </c>
      <c r="D384" s="49">
        <v>66400</v>
      </c>
      <c r="E384" s="50">
        <v>66353.25</v>
      </c>
      <c r="F384" s="123" t="s">
        <v>139</v>
      </c>
    </row>
    <row r="385" spans="1:6" ht="12.75" customHeight="1">
      <c r="A385" s="13"/>
      <c r="B385" s="48"/>
      <c r="C385" s="48" t="s">
        <v>20</v>
      </c>
      <c r="D385" s="49">
        <v>4389</v>
      </c>
      <c r="E385" s="50">
        <v>4384.23</v>
      </c>
      <c r="F385" s="123" t="s">
        <v>202</v>
      </c>
    </row>
    <row r="386" spans="1:6" ht="12.75" customHeight="1">
      <c r="A386" s="13"/>
      <c r="B386" s="48"/>
      <c r="C386" s="48" t="s">
        <v>21</v>
      </c>
      <c r="D386" s="49">
        <v>11760</v>
      </c>
      <c r="E386" s="50">
        <v>11264.85</v>
      </c>
      <c r="F386" s="123" t="s">
        <v>225</v>
      </c>
    </row>
    <row r="387" spans="1:6" ht="12.75" customHeight="1">
      <c r="A387" s="13"/>
      <c r="B387" s="48"/>
      <c r="C387" s="48" t="s">
        <v>22</v>
      </c>
      <c r="D387" s="49">
        <v>1730</v>
      </c>
      <c r="E387" s="50">
        <v>1729.22</v>
      </c>
      <c r="F387" s="123" t="s">
        <v>204</v>
      </c>
    </row>
    <row r="388" spans="1:6" ht="12.75" customHeight="1">
      <c r="A388" s="13"/>
      <c r="B388" s="48"/>
      <c r="C388" s="48" t="s">
        <v>43</v>
      </c>
      <c r="D388" s="49">
        <v>2270</v>
      </c>
      <c r="E388" s="50">
        <v>2186</v>
      </c>
      <c r="F388" s="123" t="s">
        <v>262</v>
      </c>
    </row>
    <row r="389" spans="1:6" ht="12.75" customHeight="1">
      <c r="A389" s="13"/>
      <c r="B389" s="48"/>
      <c r="C389" s="48" t="s">
        <v>24</v>
      </c>
      <c r="D389" s="49">
        <v>1200</v>
      </c>
      <c r="E389" s="50">
        <v>0</v>
      </c>
      <c r="F389" s="123" t="s">
        <v>192</v>
      </c>
    </row>
    <row r="390" spans="1:6" ht="12.75" customHeight="1">
      <c r="A390" s="13"/>
      <c r="B390" s="48"/>
      <c r="C390" s="48" t="s">
        <v>45</v>
      </c>
      <c r="D390" s="49">
        <v>400</v>
      </c>
      <c r="E390" s="50">
        <v>0</v>
      </c>
      <c r="F390" s="128" t="s">
        <v>149</v>
      </c>
    </row>
    <row r="391" spans="1:6" ht="12.75" customHeight="1">
      <c r="A391" s="13"/>
      <c r="B391" s="48"/>
      <c r="C391" s="48" t="s">
        <v>5</v>
      </c>
      <c r="D391" s="49">
        <v>394750</v>
      </c>
      <c r="E391" s="50">
        <v>384713.5</v>
      </c>
      <c r="F391" s="123" t="s">
        <v>263</v>
      </c>
    </row>
    <row r="392" spans="1:6" ht="12.75" customHeight="1">
      <c r="A392" s="13"/>
      <c r="B392" s="48"/>
      <c r="C392" s="48" t="s">
        <v>6</v>
      </c>
      <c r="D392" s="49">
        <v>6650</v>
      </c>
      <c r="E392" s="50">
        <v>4049</v>
      </c>
      <c r="F392" s="123" t="s">
        <v>264</v>
      </c>
    </row>
    <row r="393" spans="1:6" ht="12.75" customHeight="1">
      <c r="A393" s="13"/>
      <c r="B393" s="48"/>
      <c r="C393" s="48" t="s">
        <v>26</v>
      </c>
      <c r="D393" s="49">
        <v>3000</v>
      </c>
      <c r="E393" s="50">
        <v>2918.02</v>
      </c>
      <c r="F393" s="123" t="s">
        <v>206</v>
      </c>
    </row>
    <row r="394" spans="1:6" ht="12.75" customHeight="1">
      <c r="A394" s="13"/>
      <c r="B394" s="48"/>
      <c r="C394" s="48" t="s">
        <v>275</v>
      </c>
      <c r="D394" s="49">
        <v>250</v>
      </c>
      <c r="E394" s="50">
        <v>244.05</v>
      </c>
      <c r="F394" s="123" t="s">
        <v>486</v>
      </c>
    </row>
    <row r="395" spans="1:6" ht="12.75" customHeight="1">
      <c r="A395" s="13"/>
      <c r="B395" s="13"/>
      <c r="C395" s="13"/>
      <c r="D395" s="106">
        <f>SUM(D383:D394)</f>
        <v>493999</v>
      </c>
      <c r="E395" s="107">
        <f>SUM(E383:E394)</f>
        <v>478274.48000000004</v>
      </c>
      <c r="F395" s="17"/>
    </row>
    <row r="396" spans="1:6" ht="12.75" customHeight="1">
      <c r="A396" s="13"/>
      <c r="B396" s="48" t="s">
        <v>80</v>
      </c>
      <c r="C396" s="48"/>
      <c r="D396" s="109"/>
      <c r="E396" s="110"/>
      <c r="F396" s="127" t="s">
        <v>265</v>
      </c>
    </row>
    <row r="397" spans="1:6" ht="12.75" customHeight="1">
      <c r="A397" s="13"/>
      <c r="B397" s="48"/>
      <c r="C397" s="48" t="s">
        <v>18</v>
      </c>
      <c r="D397" s="109">
        <v>24080</v>
      </c>
      <c r="E397" s="110">
        <v>14173.66</v>
      </c>
      <c r="F397" s="123" t="s">
        <v>266</v>
      </c>
    </row>
    <row r="398" spans="1:6" ht="12.75" customHeight="1">
      <c r="A398" s="13"/>
      <c r="B398" s="48"/>
      <c r="C398" s="48" t="s">
        <v>5</v>
      </c>
      <c r="D398" s="109">
        <v>21280</v>
      </c>
      <c r="E398" s="110">
        <v>15800</v>
      </c>
      <c r="F398" s="123" t="s">
        <v>400</v>
      </c>
    </row>
    <row r="399" spans="1:6" ht="12.75" customHeight="1">
      <c r="A399" s="13"/>
      <c r="B399" s="48"/>
      <c r="C399" s="48"/>
      <c r="D399" s="109"/>
      <c r="E399" s="110"/>
      <c r="F399" s="123" t="s">
        <v>401</v>
      </c>
    </row>
    <row r="400" spans="1:6" ht="12.75" customHeight="1">
      <c r="A400" s="13"/>
      <c r="B400" s="48"/>
      <c r="C400" s="48" t="s">
        <v>275</v>
      </c>
      <c r="D400" s="109">
        <v>21725</v>
      </c>
      <c r="E400" s="110">
        <v>10101.5</v>
      </c>
      <c r="F400" s="123" t="s">
        <v>487</v>
      </c>
    </row>
    <row r="401" spans="1:6" ht="12.75" customHeight="1">
      <c r="A401" s="13"/>
      <c r="B401" s="13"/>
      <c r="C401" s="13"/>
      <c r="D401" s="106">
        <f>SUM(D397:D400)</f>
        <v>67085</v>
      </c>
      <c r="E401" s="106">
        <f>SUM(E397:E400)</f>
        <v>40075.16</v>
      </c>
      <c r="F401" s="17"/>
    </row>
    <row r="402" spans="1:6" ht="12.75" customHeight="1">
      <c r="A402" s="13"/>
      <c r="B402" s="48" t="s">
        <v>81</v>
      </c>
      <c r="C402" s="48"/>
      <c r="D402" s="49"/>
      <c r="E402" s="50"/>
      <c r="F402" s="127" t="s">
        <v>142</v>
      </c>
    </row>
    <row r="403" spans="1:6" ht="12.75" customHeight="1">
      <c r="A403" s="13"/>
      <c r="B403" s="48"/>
      <c r="C403" s="48" t="s">
        <v>19</v>
      </c>
      <c r="D403" s="49">
        <v>62499</v>
      </c>
      <c r="E403" s="50">
        <v>62382</v>
      </c>
      <c r="F403" s="123" t="s">
        <v>488</v>
      </c>
    </row>
    <row r="404" spans="1:6" ht="12.75" customHeight="1">
      <c r="A404" s="13"/>
      <c r="B404" s="48"/>
      <c r="C404" s="48" t="s">
        <v>21</v>
      </c>
      <c r="D404" s="49">
        <v>10817</v>
      </c>
      <c r="E404" s="50">
        <v>10742.05</v>
      </c>
      <c r="F404" s="123" t="s">
        <v>225</v>
      </c>
    </row>
    <row r="405" spans="1:6" ht="12.75" customHeight="1">
      <c r="A405" s="13"/>
      <c r="B405" s="48"/>
      <c r="C405" s="48" t="s">
        <v>22</v>
      </c>
      <c r="D405" s="49">
        <v>1531</v>
      </c>
      <c r="E405" s="50">
        <v>1528.19</v>
      </c>
      <c r="F405" s="123" t="s">
        <v>204</v>
      </c>
    </row>
    <row r="406" spans="1:6" ht="12.75" customHeight="1">
      <c r="A406" s="13"/>
      <c r="B406" s="48"/>
      <c r="C406" s="48" t="s">
        <v>23</v>
      </c>
      <c r="D406" s="49">
        <v>700</v>
      </c>
      <c r="E406" s="50">
        <v>120</v>
      </c>
      <c r="F406" s="132" t="s">
        <v>421</v>
      </c>
    </row>
    <row r="407" spans="1:6" ht="12.75" customHeight="1">
      <c r="A407" s="13"/>
      <c r="B407" s="48"/>
      <c r="C407" s="48" t="s">
        <v>24</v>
      </c>
      <c r="D407" s="49">
        <v>150</v>
      </c>
      <c r="E407" s="50">
        <v>0</v>
      </c>
      <c r="F407" s="132" t="s">
        <v>192</v>
      </c>
    </row>
    <row r="408" spans="1:6" ht="12.75" customHeight="1">
      <c r="A408" s="13"/>
      <c r="B408" s="52"/>
      <c r="C408" s="52" t="s">
        <v>44</v>
      </c>
      <c r="D408" s="49">
        <v>3500</v>
      </c>
      <c r="E408" s="50">
        <v>3498.81</v>
      </c>
      <c r="F408" s="132" t="s">
        <v>489</v>
      </c>
    </row>
    <row r="409" spans="1:6" ht="12.75" customHeight="1">
      <c r="A409" s="13"/>
      <c r="B409" s="52"/>
      <c r="C409" s="52" t="s">
        <v>5</v>
      </c>
      <c r="D409" s="49">
        <v>115325</v>
      </c>
      <c r="E409" s="50">
        <v>115216.58</v>
      </c>
      <c r="F409" s="132" t="s">
        <v>490</v>
      </c>
    </row>
    <row r="410" spans="1:6" ht="12.75" customHeight="1">
      <c r="A410" s="13"/>
      <c r="B410" s="52"/>
      <c r="C410" s="52" t="s">
        <v>26</v>
      </c>
      <c r="D410" s="49">
        <v>73669</v>
      </c>
      <c r="E410" s="50">
        <v>73420.18</v>
      </c>
      <c r="F410" s="133" t="s">
        <v>206</v>
      </c>
    </row>
    <row r="411" spans="1:6" ht="12.75" customHeight="1">
      <c r="A411" s="13"/>
      <c r="B411" s="24"/>
      <c r="C411" s="24"/>
      <c r="D411" s="94">
        <f>SUM(D403:D410)</f>
        <v>268191</v>
      </c>
      <c r="E411" s="94">
        <f>SUM(E403:E410)</f>
        <v>266907.81</v>
      </c>
      <c r="F411" s="17"/>
    </row>
    <row r="412" spans="1:6" ht="12.75" customHeight="1">
      <c r="A412" s="21"/>
      <c r="B412" s="32"/>
      <c r="C412" s="24"/>
      <c r="D412" s="25"/>
      <c r="E412" s="20"/>
      <c r="F412" s="17"/>
    </row>
    <row r="413" spans="1:6" ht="12.75" customHeight="1">
      <c r="A413" s="158"/>
      <c r="B413" s="157" t="s">
        <v>124</v>
      </c>
      <c r="C413" s="59"/>
      <c r="D413" s="60">
        <f>SUM(+D411+D401+D395+D381+D356+D350+D330)</f>
        <v>15121136</v>
      </c>
      <c r="E413" s="60">
        <f>SUM(+E411+E401+E395+E381+E356+E350+E330)</f>
        <v>14797961.110000001</v>
      </c>
      <c r="F413" s="156" t="s">
        <v>555</v>
      </c>
    </row>
    <row r="414" spans="1:7" ht="12.75" customHeight="1">
      <c r="A414" s="51" t="s">
        <v>82</v>
      </c>
      <c r="B414" s="48"/>
      <c r="C414" s="48"/>
      <c r="D414" s="49"/>
      <c r="E414" s="50"/>
      <c r="F414" s="123" t="s">
        <v>363</v>
      </c>
      <c r="G414" s="11"/>
    </row>
    <row r="415" spans="1:6" ht="12.75" customHeight="1">
      <c r="A415" s="48"/>
      <c r="B415" s="48" t="s">
        <v>83</v>
      </c>
      <c r="C415" s="48"/>
      <c r="D415" s="49"/>
      <c r="E415" s="50"/>
      <c r="F415" s="127" t="s">
        <v>150</v>
      </c>
    </row>
    <row r="416" spans="1:6" ht="12.75" customHeight="1">
      <c r="A416" s="48"/>
      <c r="B416" s="48"/>
      <c r="C416" s="48" t="s">
        <v>56</v>
      </c>
      <c r="D416" s="49">
        <v>34200</v>
      </c>
      <c r="E416" s="50">
        <v>34200</v>
      </c>
      <c r="F416" s="123" t="s">
        <v>362</v>
      </c>
    </row>
    <row r="417" spans="1:8" ht="12.75" customHeight="1">
      <c r="A417" s="48"/>
      <c r="B417" s="48"/>
      <c r="C417" s="48"/>
      <c r="D417" s="49"/>
      <c r="E417" s="50"/>
      <c r="F417" s="123" t="s">
        <v>491</v>
      </c>
      <c r="H417" s="9"/>
    </row>
    <row r="418" spans="1:6" ht="12.75" customHeight="1">
      <c r="A418" s="48"/>
      <c r="B418" s="48"/>
      <c r="C418" s="48"/>
      <c r="D418" s="49"/>
      <c r="E418" s="50"/>
      <c r="F418" s="123" t="s">
        <v>492</v>
      </c>
    </row>
    <row r="419" spans="1:6" ht="12.75" customHeight="1">
      <c r="A419" s="48"/>
      <c r="B419" s="48"/>
      <c r="C419" s="48" t="s">
        <v>84</v>
      </c>
      <c r="D419" s="49">
        <v>8800</v>
      </c>
      <c r="E419" s="50">
        <v>8800</v>
      </c>
      <c r="F419" s="123" t="s">
        <v>361</v>
      </c>
    </row>
    <row r="420" spans="1:6" ht="12.75" customHeight="1">
      <c r="A420" s="48"/>
      <c r="B420" s="48"/>
      <c r="C420" s="48"/>
      <c r="D420" s="49"/>
      <c r="E420" s="50"/>
      <c r="F420" s="123" t="s">
        <v>360</v>
      </c>
    </row>
    <row r="421" spans="1:6" ht="12.75" customHeight="1">
      <c r="A421" s="48"/>
      <c r="B421" s="48"/>
      <c r="C421" s="48"/>
      <c r="D421" s="49"/>
      <c r="E421" s="50"/>
      <c r="F421" s="130" t="s">
        <v>493</v>
      </c>
    </row>
    <row r="422" spans="1:6" ht="12.75" customHeight="1">
      <c r="A422" s="48"/>
      <c r="B422" s="48"/>
      <c r="C422" s="48"/>
      <c r="D422" s="49"/>
      <c r="E422" s="50"/>
      <c r="F422" s="130" t="s">
        <v>494</v>
      </c>
    </row>
    <row r="423" spans="1:6" ht="12.75" customHeight="1">
      <c r="A423" s="48"/>
      <c r="B423" s="48"/>
      <c r="C423" s="48"/>
      <c r="D423" s="49"/>
      <c r="E423" s="50"/>
      <c r="F423" s="130" t="s">
        <v>495</v>
      </c>
    </row>
    <row r="424" spans="1:6" ht="12.75" customHeight="1">
      <c r="A424" s="48"/>
      <c r="B424" s="48"/>
      <c r="C424" s="48" t="s">
        <v>21</v>
      </c>
      <c r="D424" s="49">
        <v>300</v>
      </c>
      <c r="E424" s="50">
        <v>292.23</v>
      </c>
      <c r="F424" s="123" t="s">
        <v>225</v>
      </c>
    </row>
    <row r="425" spans="1:6" ht="12.75" customHeight="1">
      <c r="A425" s="48"/>
      <c r="B425" s="48"/>
      <c r="C425" s="48" t="s">
        <v>22</v>
      </c>
      <c r="D425" s="49">
        <v>45</v>
      </c>
      <c r="E425" s="50">
        <v>41.65</v>
      </c>
      <c r="F425" s="123" t="s">
        <v>204</v>
      </c>
    </row>
    <row r="426" spans="1:6" ht="12.75" customHeight="1">
      <c r="A426" s="48"/>
      <c r="B426" s="48"/>
      <c r="C426" s="48" t="s">
        <v>23</v>
      </c>
      <c r="D426" s="49">
        <v>63620</v>
      </c>
      <c r="E426" s="50">
        <v>62969</v>
      </c>
      <c r="F426" s="123" t="s">
        <v>496</v>
      </c>
    </row>
    <row r="427" spans="1:6" ht="12.75" customHeight="1">
      <c r="A427" s="48"/>
      <c r="B427" s="48"/>
      <c r="C427" s="48"/>
      <c r="D427" s="49"/>
      <c r="E427" s="50"/>
      <c r="F427" s="123" t="s">
        <v>497</v>
      </c>
    </row>
    <row r="428" spans="1:6" ht="12.75" customHeight="1">
      <c r="A428" s="48"/>
      <c r="B428" s="48"/>
      <c r="C428" s="48" t="s">
        <v>24</v>
      </c>
      <c r="D428" s="49">
        <v>24657</v>
      </c>
      <c r="E428" s="50">
        <v>22371.47</v>
      </c>
      <c r="F428" s="123" t="s">
        <v>498</v>
      </c>
    </row>
    <row r="429" spans="1:6" ht="12.75" customHeight="1">
      <c r="A429" s="48"/>
      <c r="B429" s="48"/>
      <c r="C429" s="48"/>
      <c r="D429" s="49"/>
      <c r="E429" s="50"/>
      <c r="F429" s="123" t="s">
        <v>499</v>
      </c>
    </row>
    <row r="430" spans="1:6" ht="12.75" customHeight="1">
      <c r="A430" s="48"/>
      <c r="B430" s="48"/>
      <c r="C430" s="48"/>
      <c r="D430" s="49"/>
      <c r="E430" s="50"/>
      <c r="F430" s="123" t="s">
        <v>500</v>
      </c>
    </row>
    <row r="431" spans="1:6" ht="12.75" customHeight="1">
      <c r="A431" s="48"/>
      <c r="B431" s="48"/>
      <c r="C431" s="48" t="s">
        <v>5</v>
      </c>
      <c r="D431" s="49">
        <v>29836</v>
      </c>
      <c r="E431" s="50">
        <v>25672.95</v>
      </c>
      <c r="F431" s="143" t="s">
        <v>502</v>
      </c>
    </row>
    <row r="432" spans="1:6" ht="12.75" customHeight="1">
      <c r="A432" s="48"/>
      <c r="B432" s="48"/>
      <c r="C432" s="48" t="s">
        <v>429</v>
      </c>
      <c r="D432" s="49">
        <v>1800</v>
      </c>
      <c r="E432" s="50">
        <v>1800</v>
      </c>
      <c r="F432" s="143" t="s">
        <v>501</v>
      </c>
    </row>
    <row r="433" spans="1:6" ht="12.75" customHeight="1">
      <c r="A433" s="48"/>
      <c r="B433" s="48"/>
      <c r="C433" s="48" t="s">
        <v>6</v>
      </c>
      <c r="D433" s="49">
        <v>1000</v>
      </c>
      <c r="E433" s="50">
        <v>160</v>
      </c>
      <c r="F433" s="144" t="s">
        <v>337</v>
      </c>
    </row>
    <row r="434" spans="1:6" ht="12.75" customHeight="1">
      <c r="A434" s="13"/>
      <c r="B434" s="13"/>
      <c r="C434" s="13"/>
      <c r="D434" s="106">
        <f>SUM(D416:D433)</f>
        <v>164258</v>
      </c>
      <c r="E434" s="106">
        <f>SUM(E416:E433)</f>
        <v>156307.30000000002</v>
      </c>
      <c r="F434" s="17"/>
    </row>
    <row r="435" spans="1:6" ht="12.75" customHeight="1">
      <c r="A435" s="13"/>
      <c r="B435" s="48" t="s">
        <v>85</v>
      </c>
      <c r="C435" s="48"/>
      <c r="D435" s="109"/>
      <c r="E435" s="110"/>
      <c r="F435" s="145" t="s">
        <v>152</v>
      </c>
    </row>
    <row r="436" spans="1:6" ht="12.75" customHeight="1">
      <c r="A436" s="13"/>
      <c r="B436" s="48"/>
      <c r="C436" s="48" t="s">
        <v>5</v>
      </c>
      <c r="D436" s="109">
        <v>5000</v>
      </c>
      <c r="E436" s="110">
        <v>4267.8</v>
      </c>
      <c r="F436" s="146" t="s">
        <v>338</v>
      </c>
    </row>
    <row r="437" spans="1:6" ht="12.75" customHeight="1">
      <c r="A437" s="13"/>
      <c r="B437" s="13"/>
      <c r="C437" s="13"/>
      <c r="D437" s="106">
        <f>SUM(D436)</f>
        <v>5000</v>
      </c>
      <c r="E437" s="107">
        <f>SUM(E436)</f>
        <v>4267.8</v>
      </c>
      <c r="F437" s="146"/>
    </row>
    <row r="438" spans="1:6" ht="12.75" customHeight="1">
      <c r="A438" s="13"/>
      <c r="B438" s="48" t="s">
        <v>86</v>
      </c>
      <c r="C438" s="48"/>
      <c r="D438" s="109"/>
      <c r="E438" s="110"/>
      <c r="F438" s="145" t="s">
        <v>135</v>
      </c>
    </row>
    <row r="439" spans="1:6" ht="12.75" customHeight="1">
      <c r="A439" s="13"/>
      <c r="B439" s="48"/>
      <c r="C439" s="52" t="s">
        <v>87</v>
      </c>
      <c r="D439" s="109">
        <v>10000</v>
      </c>
      <c r="E439" s="110">
        <v>8935.84</v>
      </c>
      <c r="F439" s="147" t="s">
        <v>402</v>
      </c>
    </row>
    <row r="440" spans="1:6" ht="12.75" customHeight="1">
      <c r="A440" s="13"/>
      <c r="B440" s="48"/>
      <c r="C440" s="52" t="s">
        <v>5</v>
      </c>
      <c r="D440" s="109">
        <v>20000</v>
      </c>
      <c r="E440" s="110">
        <v>11953.76</v>
      </c>
      <c r="F440" s="147" t="s">
        <v>403</v>
      </c>
    </row>
    <row r="441" spans="1:6" ht="12.75" customHeight="1">
      <c r="A441" s="13"/>
      <c r="B441" s="13"/>
      <c r="C441" s="24"/>
      <c r="D441" s="109"/>
      <c r="E441" s="110"/>
      <c r="F441" s="147" t="s">
        <v>339</v>
      </c>
    </row>
    <row r="442" spans="1:6" ht="12.75" customHeight="1">
      <c r="A442" s="13"/>
      <c r="B442" s="13"/>
      <c r="C442" s="24"/>
      <c r="D442" s="94">
        <f>SUM(D439:D441)</f>
        <v>30000</v>
      </c>
      <c r="E442" s="102">
        <f>SUM(E439:E441)</f>
        <v>20889.6</v>
      </c>
      <c r="F442" s="16"/>
    </row>
    <row r="443" spans="1:6" ht="12.75" customHeight="1">
      <c r="A443" s="21"/>
      <c r="B443" s="21"/>
      <c r="C443" s="24"/>
      <c r="D443" s="94"/>
      <c r="E443" s="102"/>
      <c r="F443" s="16"/>
    </row>
    <row r="444" spans="1:6" ht="12.75" customHeight="1">
      <c r="A444" s="158"/>
      <c r="B444" s="157" t="s">
        <v>124</v>
      </c>
      <c r="C444" s="59"/>
      <c r="D444" s="60">
        <f>SUM(D442+D437+D434)</f>
        <v>199258</v>
      </c>
      <c r="E444" s="61">
        <f>SUM(E442+E437+E434)</f>
        <v>181464.7</v>
      </c>
      <c r="F444" s="156" t="s">
        <v>556</v>
      </c>
    </row>
    <row r="445" spans="1:6" ht="12.75" customHeight="1">
      <c r="A445" s="100" t="s">
        <v>88</v>
      </c>
      <c r="B445" s="53"/>
      <c r="C445" s="54"/>
      <c r="D445" s="55"/>
      <c r="E445" s="56"/>
      <c r="F445" s="148" t="s">
        <v>153</v>
      </c>
    </row>
    <row r="446" spans="1:6" ht="12.75" customHeight="1">
      <c r="A446" s="45"/>
      <c r="B446" s="58" t="s">
        <v>89</v>
      </c>
      <c r="C446" s="45"/>
      <c r="D446" s="46"/>
      <c r="E446" s="47"/>
      <c r="F446" s="145" t="s">
        <v>154</v>
      </c>
    </row>
    <row r="447" spans="1:6" ht="12.75" customHeight="1">
      <c r="A447" s="45"/>
      <c r="B447" s="45"/>
      <c r="C447" s="45" t="s">
        <v>16</v>
      </c>
      <c r="D447" s="46">
        <v>60000</v>
      </c>
      <c r="E447" s="47">
        <v>56126.69</v>
      </c>
      <c r="F447" s="144" t="s">
        <v>359</v>
      </c>
    </row>
    <row r="448" spans="1:6" ht="12.75" customHeight="1">
      <c r="A448" s="13"/>
      <c r="B448" s="13"/>
      <c r="C448" s="13"/>
      <c r="D448" s="106">
        <f>SUM(D447)</f>
        <v>60000</v>
      </c>
      <c r="E448" s="107">
        <f>SUM(E447)</f>
        <v>56126.69</v>
      </c>
      <c r="F448" s="17"/>
    </row>
    <row r="449" spans="1:6" ht="12.75" customHeight="1">
      <c r="A449" s="48"/>
      <c r="B449" s="48" t="s">
        <v>90</v>
      </c>
      <c r="C449" s="48"/>
      <c r="D449" s="49"/>
      <c r="E449" s="50"/>
      <c r="F449" s="145" t="s">
        <v>155</v>
      </c>
    </row>
    <row r="450" spans="1:6" ht="12.75" customHeight="1">
      <c r="A450" s="48"/>
      <c r="B450" s="48"/>
      <c r="C450" s="48"/>
      <c r="D450" s="49"/>
      <c r="E450" s="50"/>
      <c r="F450" s="145" t="s">
        <v>156</v>
      </c>
    </row>
    <row r="451" spans="1:6" ht="12.75" customHeight="1">
      <c r="A451" s="48"/>
      <c r="B451" s="48"/>
      <c r="C451" s="48"/>
      <c r="D451" s="49"/>
      <c r="E451" s="50"/>
      <c r="F451" s="145" t="s">
        <v>157</v>
      </c>
    </row>
    <row r="452" spans="1:6" ht="12.75" customHeight="1">
      <c r="A452" s="48"/>
      <c r="B452" s="48"/>
      <c r="C452" s="48" t="s">
        <v>91</v>
      </c>
      <c r="D452" s="49">
        <v>4882660</v>
      </c>
      <c r="E452" s="50">
        <v>4878353.96</v>
      </c>
      <c r="F452" s="144" t="s">
        <v>358</v>
      </c>
    </row>
    <row r="453" spans="1:6" ht="12.75" customHeight="1">
      <c r="A453" s="48"/>
      <c r="B453" s="48"/>
      <c r="C453" s="48" t="s">
        <v>19</v>
      </c>
      <c r="D453" s="49">
        <v>93300</v>
      </c>
      <c r="E453" s="50">
        <v>92557.81</v>
      </c>
      <c r="F453" s="144" t="s">
        <v>357</v>
      </c>
    </row>
    <row r="454" spans="1:6" ht="12.75" customHeight="1">
      <c r="A454" s="48"/>
      <c r="B454" s="48"/>
      <c r="C454" s="48" t="s">
        <v>20</v>
      </c>
      <c r="D454" s="49">
        <v>4867</v>
      </c>
      <c r="E454" s="50">
        <v>4866.68</v>
      </c>
      <c r="F454" s="144" t="s">
        <v>356</v>
      </c>
    </row>
    <row r="455" spans="1:6" ht="12.75" customHeight="1">
      <c r="A455" s="48"/>
      <c r="B455" s="48"/>
      <c r="C455" s="48" t="s">
        <v>21</v>
      </c>
      <c r="D455" s="49">
        <v>79375</v>
      </c>
      <c r="E455" s="50">
        <v>78911.81</v>
      </c>
      <c r="F455" s="144" t="s">
        <v>203</v>
      </c>
    </row>
    <row r="456" spans="1:6" ht="12.75" customHeight="1">
      <c r="A456" s="48"/>
      <c r="B456" s="48"/>
      <c r="C456" s="48" t="s">
        <v>22</v>
      </c>
      <c r="D456" s="49">
        <v>2432</v>
      </c>
      <c r="E456" s="50">
        <v>2414.91</v>
      </c>
      <c r="F456" s="144" t="s">
        <v>204</v>
      </c>
    </row>
    <row r="457" spans="1:6" ht="12.75" customHeight="1">
      <c r="A457" s="48"/>
      <c r="B457" s="48"/>
      <c r="C457" s="48" t="s">
        <v>23</v>
      </c>
      <c r="D457" s="49">
        <v>1780</v>
      </c>
      <c r="E457" s="50">
        <v>1780</v>
      </c>
      <c r="F457" s="144" t="s">
        <v>140</v>
      </c>
    </row>
    <row r="458" spans="1:6" ht="12.75" customHeight="1">
      <c r="A458" s="48"/>
      <c r="B458" s="48"/>
      <c r="C458" s="48" t="s">
        <v>24</v>
      </c>
      <c r="D458" s="49">
        <v>4642</v>
      </c>
      <c r="E458" s="50">
        <v>4641.92</v>
      </c>
      <c r="F458" s="144" t="s">
        <v>503</v>
      </c>
    </row>
    <row r="459" spans="1:6" ht="12.75" customHeight="1">
      <c r="A459" s="48"/>
      <c r="B459" s="48"/>
      <c r="C459" s="48" t="s">
        <v>5</v>
      </c>
      <c r="D459" s="49">
        <v>21516</v>
      </c>
      <c r="E459" s="50">
        <v>21516</v>
      </c>
      <c r="F459" s="144" t="s">
        <v>355</v>
      </c>
    </row>
    <row r="460" spans="1:6" ht="12.75" customHeight="1">
      <c r="A460" s="48"/>
      <c r="B460" s="48"/>
      <c r="C460" s="48" t="s">
        <v>26</v>
      </c>
      <c r="D460" s="49">
        <v>2414</v>
      </c>
      <c r="E460" s="50">
        <v>2413.8</v>
      </c>
      <c r="F460" s="144" t="s">
        <v>206</v>
      </c>
    </row>
    <row r="461" spans="1:6" ht="12.75" customHeight="1">
      <c r="A461" s="48"/>
      <c r="B461" s="48"/>
      <c r="C461" s="48" t="s">
        <v>277</v>
      </c>
      <c r="D461" s="49">
        <v>14</v>
      </c>
      <c r="E461" s="50">
        <v>13.01</v>
      </c>
      <c r="F461" s="149" t="s">
        <v>504</v>
      </c>
    </row>
    <row r="462" spans="1:6" ht="12.75" customHeight="1">
      <c r="A462" s="13"/>
      <c r="B462" s="13"/>
      <c r="C462" s="13"/>
      <c r="D462" s="106">
        <f>SUM(D452:D461)</f>
        <v>5093000</v>
      </c>
      <c r="E462" s="107">
        <f>SUM(E452:E461)</f>
        <v>5087469.8999999985</v>
      </c>
      <c r="F462" s="16"/>
    </row>
    <row r="463" spans="1:6" ht="12.75" customHeight="1">
      <c r="A463" s="13"/>
      <c r="B463" s="48" t="s">
        <v>92</v>
      </c>
      <c r="C463" s="48"/>
      <c r="D463" s="109"/>
      <c r="E463" s="110"/>
      <c r="F463" s="150" t="s">
        <v>158</v>
      </c>
    </row>
    <row r="464" spans="1:6" ht="12.75" customHeight="1">
      <c r="A464" s="13"/>
      <c r="B464" s="48"/>
      <c r="C464" s="48"/>
      <c r="D464" s="109"/>
      <c r="E464" s="110"/>
      <c r="F464" s="150" t="s">
        <v>159</v>
      </c>
    </row>
    <row r="465" spans="1:6" ht="12.75" customHeight="1">
      <c r="A465" s="13"/>
      <c r="B465" s="48"/>
      <c r="C465" s="48"/>
      <c r="D465" s="109"/>
      <c r="E465" s="110"/>
      <c r="F465" s="150" t="s">
        <v>160</v>
      </c>
    </row>
    <row r="466" spans="1:6" ht="12.75" customHeight="1">
      <c r="A466" s="13"/>
      <c r="B466" s="48"/>
      <c r="C466" s="48"/>
      <c r="D466" s="109"/>
      <c r="E466" s="110"/>
      <c r="F466" s="147" t="s">
        <v>354</v>
      </c>
    </row>
    <row r="467" spans="1:6" ht="12.75" customHeight="1">
      <c r="A467" s="13"/>
      <c r="B467" s="48"/>
      <c r="C467" s="48" t="s">
        <v>93</v>
      </c>
      <c r="D467" s="109">
        <v>19780</v>
      </c>
      <c r="E467" s="110">
        <v>19708.61</v>
      </c>
      <c r="F467" s="144" t="s">
        <v>353</v>
      </c>
    </row>
    <row r="468" spans="1:6" ht="12.75" customHeight="1">
      <c r="A468" s="13"/>
      <c r="B468" s="13"/>
      <c r="C468" s="13"/>
      <c r="D468" s="106">
        <f>SUM(D467)</f>
        <v>19780</v>
      </c>
      <c r="E468" s="107">
        <f>SUM(E467)</f>
        <v>19708.61</v>
      </c>
      <c r="F468" s="17"/>
    </row>
    <row r="469" spans="1:6" ht="12.75" customHeight="1">
      <c r="A469" s="13"/>
      <c r="B469" s="48" t="s">
        <v>94</v>
      </c>
      <c r="C469" s="48"/>
      <c r="D469" s="109"/>
      <c r="E469" s="110"/>
      <c r="F469" s="145" t="s">
        <v>367</v>
      </c>
    </row>
    <row r="470" spans="1:6" ht="12.75" customHeight="1">
      <c r="A470" s="13"/>
      <c r="B470" s="48"/>
      <c r="C470" s="48"/>
      <c r="D470" s="109"/>
      <c r="E470" s="110"/>
      <c r="F470" s="145" t="s">
        <v>368</v>
      </c>
    </row>
    <row r="471" spans="1:6" ht="13.5" customHeight="1">
      <c r="A471" s="13"/>
      <c r="B471" s="48"/>
      <c r="C471" s="48" t="s">
        <v>91</v>
      </c>
      <c r="D471" s="109">
        <v>374316</v>
      </c>
      <c r="E471" s="110">
        <v>371054.82</v>
      </c>
      <c r="F471" s="144" t="s">
        <v>352</v>
      </c>
    </row>
    <row r="472" spans="1:6" ht="13.5" customHeight="1">
      <c r="A472" s="13"/>
      <c r="B472" s="48"/>
      <c r="C472" s="48" t="s">
        <v>7</v>
      </c>
      <c r="D472" s="109">
        <v>326</v>
      </c>
      <c r="E472" s="110">
        <v>325.52</v>
      </c>
      <c r="F472" s="144" t="s">
        <v>505</v>
      </c>
    </row>
    <row r="473" spans="1:6" ht="13.5" customHeight="1">
      <c r="A473" s="13"/>
      <c r="B473" s="48"/>
      <c r="C473" s="48" t="s">
        <v>27</v>
      </c>
      <c r="D473" s="109">
        <v>2508</v>
      </c>
      <c r="E473" s="110">
        <v>2507.98</v>
      </c>
      <c r="F473" s="144" t="s">
        <v>506</v>
      </c>
    </row>
    <row r="474" spans="1:6" ht="12.75" customHeight="1">
      <c r="A474" s="13"/>
      <c r="B474" s="13"/>
      <c r="C474" s="13"/>
      <c r="D474" s="106">
        <f>SUM(D471:D473)</f>
        <v>377150</v>
      </c>
      <c r="E474" s="106">
        <f>SUM(E471:E473)</f>
        <v>373888.32</v>
      </c>
      <c r="F474" s="17"/>
    </row>
    <row r="475" spans="1:6" ht="12.75" customHeight="1">
      <c r="A475" s="13"/>
      <c r="B475" s="48" t="s">
        <v>95</v>
      </c>
      <c r="C475" s="48"/>
      <c r="D475" s="109"/>
      <c r="E475" s="110"/>
      <c r="F475" s="145" t="s">
        <v>369</v>
      </c>
    </row>
    <row r="476" spans="1:6" ht="12.75" customHeight="1">
      <c r="A476" s="13"/>
      <c r="B476" s="48"/>
      <c r="C476" s="48" t="s">
        <v>91</v>
      </c>
      <c r="D476" s="109">
        <v>232000</v>
      </c>
      <c r="E476" s="110">
        <v>227581.58</v>
      </c>
      <c r="F476" s="144" t="s">
        <v>351</v>
      </c>
    </row>
    <row r="477" spans="1:6" ht="12.75" customHeight="1">
      <c r="A477" s="13"/>
      <c r="B477" s="13"/>
      <c r="C477" s="13"/>
      <c r="D477" s="106">
        <f>SUM(D476)</f>
        <v>232000</v>
      </c>
      <c r="E477" s="107">
        <f>SUM(E476)</f>
        <v>227581.58</v>
      </c>
      <c r="F477" s="17"/>
    </row>
    <row r="478" spans="1:6" ht="12.75" customHeight="1">
      <c r="A478" s="13"/>
      <c r="B478" s="48" t="s">
        <v>96</v>
      </c>
      <c r="C478" s="48"/>
      <c r="D478" s="49"/>
      <c r="E478" s="50"/>
      <c r="F478" s="145" t="s">
        <v>370</v>
      </c>
    </row>
    <row r="479" spans="1:6" ht="12.75" customHeight="1">
      <c r="A479" s="13"/>
      <c r="B479" s="48"/>
      <c r="C479" s="48" t="s">
        <v>18</v>
      </c>
      <c r="D479" s="49">
        <v>6700</v>
      </c>
      <c r="E479" s="50">
        <v>6640.78</v>
      </c>
      <c r="F479" s="144" t="s">
        <v>224</v>
      </c>
    </row>
    <row r="480" spans="1:6" ht="12.75" customHeight="1">
      <c r="A480" s="13"/>
      <c r="B480" s="48"/>
      <c r="C480" s="48" t="s">
        <v>19</v>
      </c>
      <c r="D480" s="49">
        <v>492323</v>
      </c>
      <c r="E480" s="57">
        <v>468120.74</v>
      </c>
      <c r="F480" s="144" t="s">
        <v>348</v>
      </c>
    </row>
    <row r="481" spans="1:6" ht="12.75" customHeight="1">
      <c r="A481" s="13"/>
      <c r="B481" s="48"/>
      <c r="C481" s="48" t="s">
        <v>20</v>
      </c>
      <c r="D481" s="49">
        <v>35269</v>
      </c>
      <c r="E481" s="50">
        <v>35268.86</v>
      </c>
      <c r="F481" s="144" t="s">
        <v>202</v>
      </c>
    </row>
    <row r="482" spans="1:6" ht="12.75" customHeight="1">
      <c r="A482" s="13"/>
      <c r="B482" s="48"/>
      <c r="C482" s="48" t="s">
        <v>21</v>
      </c>
      <c r="D482" s="49">
        <v>93988</v>
      </c>
      <c r="E482" s="50">
        <v>83230.84</v>
      </c>
      <c r="F482" s="144" t="s">
        <v>225</v>
      </c>
    </row>
    <row r="483" spans="1:6" ht="12.75" customHeight="1">
      <c r="A483" s="13"/>
      <c r="B483" s="48"/>
      <c r="C483" s="48" t="s">
        <v>22</v>
      </c>
      <c r="D483" s="49">
        <v>12951</v>
      </c>
      <c r="E483" s="50">
        <v>11947.71</v>
      </c>
      <c r="F483" s="144" t="s">
        <v>204</v>
      </c>
    </row>
    <row r="484" spans="1:6" ht="12.75" customHeight="1">
      <c r="A484" s="13"/>
      <c r="B484" s="48"/>
      <c r="C484" s="48" t="s">
        <v>23</v>
      </c>
      <c r="D484" s="49">
        <v>4800</v>
      </c>
      <c r="E484" s="50">
        <v>1465</v>
      </c>
      <c r="F484" s="144" t="s">
        <v>140</v>
      </c>
    </row>
    <row r="485" spans="1:6" ht="12.75" customHeight="1">
      <c r="A485" s="13"/>
      <c r="B485" s="48"/>
      <c r="C485" s="48" t="s">
        <v>24</v>
      </c>
      <c r="D485" s="49">
        <v>29248</v>
      </c>
      <c r="E485" s="50">
        <v>28557.57</v>
      </c>
      <c r="F485" s="144" t="s">
        <v>328</v>
      </c>
    </row>
    <row r="486" spans="1:6" ht="12.75" customHeight="1">
      <c r="A486" s="13"/>
      <c r="B486" s="48"/>
      <c r="C486" s="48" t="s">
        <v>44</v>
      </c>
      <c r="D486" s="49">
        <v>700</v>
      </c>
      <c r="E486" s="50">
        <v>471</v>
      </c>
      <c r="F486" s="144" t="s">
        <v>412</v>
      </c>
    </row>
    <row r="487" spans="1:6" ht="12.75" customHeight="1">
      <c r="A487" s="13"/>
      <c r="B487" s="48"/>
      <c r="C487" s="48" t="s">
        <v>25</v>
      </c>
      <c r="D487" s="49">
        <v>1500</v>
      </c>
      <c r="E487" s="50">
        <v>0</v>
      </c>
      <c r="F487" s="144" t="s">
        <v>350</v>
      </c>
    </row>
    <row r="488" spans="1:6" ht="12.75" customHeight="1">
      <c r="A488" s="13"/>
      <c r="B488" s="48"/>
      <c r="C488" s="48" t="s">
        <v>5</v>
      </c>
      <c r="D488" s="49">
        <v>82696</v>
      </c>
      <c r="E488" s="50">
        <v>60670.33</v>
      </c>
      <c r="F488" s="147" t="s">
        <v>507</v>
      </c>
    </row>
    <row r="489" spans="1:6" ht="12.75" customHeight="1">
      <c r="A489" s="13"/>
      <c r="B489" s="48"/>
      <c r="C489" s="48"/>
      <c r="D489" s="49"/>
      <c r="E489" s="50"/>
      <c r="F489" s="147" t="s">
        <v>508</v>
      </c>
    </row>
    <row r="490" spans="1:6" ht="12.75" customHeight="1">
      <c r="A490" s="13"/>
      <c r="B490" s="48"/>
      <c r="C490" s="48" t="s">
        <v>46</v>
      </c>
      <c r="D490" s="49">
        <v>1400</v>
      </c>
      <c r="E490" s="50">
        <v>1190.35</v>
      </c>
      <c r="F490" s="144" t="s">
        <v>411</v>
      </c>
    </row>
    <row r="491" spans="1:6" ht="12.75" customHeight="1">
      <c r="A491" s="13"/>
      <c r="B491" s="48"/>
      <c r="C491" s="48" t="s">
        <v>269</v>
      </c>
      <c r="D491" s="49">
        <v>1000</v>
      </c>
      <c r="E491" s="50">
        <v>463.77</v>
      </c>
      <c r="F491" s="144" t="s">
        <v>509</v>
      </c>
    </row>
    <row r="492" spans="1:6" ht="12.75" customHeight="1">
      <c r="A492" s="13"/>
      <c r="B492" s="48"/>
      <c r="C492" s="48" t="s">
        <v>272</v>
      </c>
      <c r="D492" s="49">
        <v>10000</v>
      </c>
      <c r="E492" s="50">
        <v>8172.68</v>
      </c>
      <c r="F492" s="144" t="s">
        <v>307</v>
      </c>
    </row>
    <row r="493" spans="1:6" ht="12.75" customHeight="1">
      <c r="A493" s="13"/>
      <c r="B493" s="48"/>
      <c r="C493" s="48" t="s">
        <v>41</v>
      </c>
      <c r="D493" s="49">
        <v>6000</v>
      </c>
      <c r="E493" s="50">
        <v>5084.86</v>
      </c>
      <c r="F493" s="144" t="s">
        <v>141</v>
      </c>
    </row>
    <row r="494" spans="1:6" ht="12.75" customHeight="1">
      <c r="A494" s="13"/>
      <c r="B494" s="48"/>
      <c r="C494" s="48" t="s">
        <v>6</v>
      </c>
      <c r="D494" s="49">
        <v>4000</v>
      </c>
      <c r="E494" s="50">
        <v>2576</v>
      </c>
      <c r="F494" s="144" t="s">
        <v>341</v>
      </c>
    </row>
    <row r="495" spans="1:6" ht="12.75" customHeight="1">
      <c r="A495" s="13"/>
      <c r="B495" s="48"/>
      <c r="C495" s="48" t="s">
        <v>26</v>
      </c>
      <c r="D495" s="49">
        <v>12513</v>
      </c>
      <c r="E495" s="50">
        <v>12471.3</v>
      </c>
      <c r="F495" s="144" t="s">
        <v>206</v>
      </c>
    </row>
    <row r="496" spans="1:6" ht="12.75" customHeight="1">
      <c r="A496" s="13"/>
      <c r="B496" s="48"/>
      <c r="C496" s="48" t="s">
        <v>7</v>
      </c>
      <c r="D496" s="49">
        <v>200</v>
      </c>
      <c r="E496" s="50">
        <v>0</v>
      </c>
      <c r="F496" s="144" t="s">
        <v>161</v>
      </c>
    </row>
    <row r="497" spans="1:6" ht="12.75" customHeight="1">
      <c r="A497" s="13"/>
      <c r="B497" s="48"/>
      <c r="C497" s="48" t="s">
        <v>275</v>
      </c>
      <c r="D497" s="49">
        <v>3000</v>
      </c>
      <c r="E497" s="50">
        <v>2739</v>
      </c>
      <c r="F497" s="144" t="s">
        <v>340</v>
      </c>
    </row>
    <row r="498" spans="1:6" ht="12.75" customHeight="1">
      <c r="A498" s="13"/>
      <c r="B498" s="48"/>
      <c r="C498" s="48" t="s">
        <v>276</v>
      </c>
      <c r="D498" s="49">
        <v>3522</v>
      </c>
      <c r="E498" s="50">
        <v>3073.01</v>
      </c>
      <c r="F498" s="144" t="s">
        <v>320</v>
      </c>
    </row>
    <row r="499" spans="1:6" ht="12.75" customHeight="1">
      <c r="A499" s="13"/>
      <c r="B499" s="48"/>
      <c r="C499" s="48" t="s">
        <v>277</v>
      </c>
      <c r="D499" s="49">
        <v>11513</v>
      </c>
      <c r="E499" s="50">
        <v>9555</v>
      </c>
      <c r="F499" s="149" t="s">
        <v>510</v>
      </c>
    </row>
    <row r="500" spans="1:6" ht="12.75" customHeight="1">
      <c r="A500" s="13"/>
      <c r="B500" s="13"/>
      <c r="C500" s="13"/>
      <c r="D500" s="106">
        <f>SUM(D479:D499)</f>
        <v>813323</v>
      </c>
      <c r="E500" s="107">
        <f>SUM(E479:E499)</f>
        <v>741698.7999999999</v>
      </c>
      <c r="F500" s="17"/>
    </row>
    <row r="501" spans="1:6" ht="12.75" customHeight="1">
      <c r="A501" s="13"/>
      <c r="B501" s="48" t="s">
        <v>97</v>
      </c>
      <c r="C501" s="48"/>
      <c r="D501" s="109"/>
      <c r="E501" s="110"/>
      <c r="F501" s="145" t="s">
        <v>142</v>
      </c>
    </row>
    <row r="502" spans="1:6" ht="12.75" customHeight="1">
      <c r="A502" s="13"/>
      <c r="B502" s="48"/>
      <c r="C502" s="52" t="s">
        <v>18</v>
      </c>
      <c r="D502" s="109">
        <v>2044</v>
      </c>
      <c r="E502" s="110">
        <v>2043.07</v>
      </c>
      <c r="F502" s="144" t="s">
        <v>349</v>
      </c>
    </row>
    <row r="503" spans="1:6" ht="12.75" customHeight="1">
      <c r="A503" s="13"/>
      <c r="B503" s="52"/>
      <c r="C503" s="52" t="s">
        <v>91</v>
      </c>
      <c r="D503" s="109">
        <v>535692</v>
      </c>
      <c r="E503" s="110">
        <v>531071.14</v>
      </c>
      <c r="F503" s="146" t="s">
        <v>577</v>
      </c>
    </row>
    <row r="504" spans="1:6" ht="12.75" customHeight="1">
      <c r="A504" s="13"/>
      <c r="B504" s="52"/>
      <c r="C504" s="52"/>
      <c r="D504" s="109"/>
      <c r="E504" s="110"/>
      <c r="F504" s="144" t="s">
        <v>578</v>
      </c>
    </row>
    <row r="505" spans="1:6" ht="12.75" customHeight="1">
      <c r="A505" s="13"/>
      <c r="B505" s="52"/>
      <c r="C505" s="52" t="s">
        <v>24</v>
      </c>
      <c r="D505" s="109">
        <v>16705</v>
      </c>
      <c r="E505" s="110">
        <v>16675.82</v>
      </c>
      <c r="F505" s="144" t="s">
        <v>582</v>
      </c>
    </row>
    <row r="506" spans="1:6" ht="12.75" customHeight="1">
      <c r="A506" s="13"/>
      <c r="B506" s="52"/>
      <c r="C506" s="52"/>
      <c r="D506" s="109"/>
      <c r="E506" s="110"/>
      <c r="F506" s="144" t="s">
        <v>579</v>
      </c>
    </row>
    <row r="507" spans="1:6" ht="12.75" customHeight="1">
      <c r="A507" s="13"/>
      <c r="B507" s="52"/>
      <c r="C507" s="52"/>
      <c r="D507" s="109"/>
      <c r="E507" s="110"/>
      <c r="F507" s="144" t="s">
        <v>580</v>
      </c>
    </row>
    <row r="508" spans="1:6" ht="12.75" customHeight="1">
      <c r="A508" s="13"/>
      <c r="B508" s="52"/>
      <c r="C508" s="52"/>
      <c r="D508" s="109"/>
      <c r="E508" s="110"/>
      <c r="F508" s="144" t="s">
        <v>581</v>
      </c>
    </row>
    <row r="509" spans="1:6" ht="12.75" customHeight="1">
      <c r="A509" s="13"/>
      <c r="B509" s="52"/>
      <c r="C509" s="52" t="s">
        <v>275</v>
      </c>
      <c r="D509" s="109">
        <v>1500</v>
      </c>
      <c r="E509" s="110">
        <v>1382.7</v>
      </c>
      <c r="F509" s="149" t="s">
        <v>404</v>
      </c>
    </row>
    <row r="510" spans="1:6" ht="12.75" customHeight="1">
      <c r="A510" s="13"/>
      <c r="B510" s="24"/>
      <c r="C510" s="24"/>
      <c r="D510" s="94">
        <f>SUM(D502:D509)</f>
        <v>555941</v>
      </c>
      <c r="E510" s="102">
        <f>SUM(E502:E509)</f>
        <v>551172.7299999999</v>
      </c>
      <c r="F510" s="16"/>
    </row>
    <row r="511" spans="1:6" ht="12.75" customHeight="1">
      <c r="A511" s="158"/>
      <c r="B511" s="157" t="s">
        <v>124</v>
      </c>
      <c r="C511" s="59"/>
      <c r="D511" s="60">
        <f>SUM(+D510+D500+D477+D474+D468+D462+D448)</f>
        <v>7151194</v>
      </c>
      <c r="E511" s="60">
        <f>SUM(+E510+E500+E477+E474+E468+E462+E448)</f>
        <v>7057646.629999999</v>
      </c>
      <c r="F511" s="156" t="s">
        <v>557</v>
      </c>
    </row>
    <row r="512" spans="1:6" ht="12.75" customHeight="1">
      <c r="A512" s="51" t="s">
        <v>98</v>
      </c>
      <c r="B512" s="48"/>
      <c r="C512" s="48"/>
      <c r="D512" s="49"/>
      <c r="E512" s="50"/>
      <c r="F512" s="144" t="s">
        <v>371</v>
      </c>
    </row>
    <row r="513" spans="1:6" ht="12.75" customHeight="1">
      <c r="A513" s="48"/>
      <c r="B513" s="48" t="s">
        <v>99</v>
      </c>
      <c r="C513" s="48"/>
      <c r="D513" s="49"/>
      <c r="E513" s="50"/>
      <c r="F513" s="145" t="s">
        <v>372</v>
      </c>
    </row>
    <row r="514" spans="1:6" ht="12.75" customHeight="1">
      <c r="A514" s="48"/>
      <c r="B514" s="48"/>
      <c r="C514" s="48" t="s">
        <v>18</v>
      </c>
      <c r="D514" s="49">
        <v>24221</v>
      </c>
      <c r="E514" s="50">
        <v>22575.5</v>
      </c>
      <c r="F514" s="149" t="s">
        <v>163</v>
      </c>
    </row>
    <row r="515" spans="1:6" ht="12.75" customHeight="1">
      <c r="A515" s="48"/>
      <c r="B515" s="48"/>
      <c r="C515" s="48" t="s">
        <v>19</v>
      </c>
      <c r="D515" s="49">
        <v>292605</v>
      </c>
      <c r="E515" s="50">
        <v>286815.23</v>
      </c>
      <c r="F515" s="151" t="s">
        <v>348</v>
      </c>
    </row>
    <row r="516" spans="1:6" ht="12.75" customHeight="1">
      <c r="A516" s="48"/>
      <c r="B516" s="48"/>
      <c r="C516" s="48" t="s">
        <v>20</v>
      </c>
      <c r="D516" s="49">
        <v>22134</v>
      </c>
      <c r="E516" s="50">
        <v>22061.86</v>
      </c>
      <c r="F516" s="151" t="s">
        <v>202</v>
      </c>
    </row>
    <row r="517" spans="1:6" ht="12.75" customHeight="1">
      <c r="A517" s="48"/>
      <c r="B517" s="48"/>
      <c r="C517" s="48" t="s">
        <v>21</v>
      </c>
      <c r="D517" s="49">
        <v>56034</v>
      </c>
      <c r="E517" s="50">
        <v>53129.8</v>
      </c>
      <c r="F517" s="151" t="s">
        <v>225</v>
      </c>
    </row>
    <row r="518" spans="1:6" ht="12.75" customHeight="1">
      <c r="A518" s="48"/>
      <c r="B518" s="48"/>
      <c r="C518" s="48" t="s">
        <v>22</v>
      </c>
      <c r="D518" s="49">
        <v>8297</v>
      </c>
      <c r="E518" s="50">
        <v>7542.15</v>
      </c>
      <c r="F518" s="151" t="s">
        <v>204</v>
      </c>
    </row>
    <row r="519" spans="1:6" ht="12.75" customHeight="1">
      <c r="A519" s="48"/>
      <c r="B519" s="48"/>
      <c r="C519" s="48" t="s">
        <v>24</v>
      </c>
      <c r="D519" s="49">
        <v>26945</v>
      </c>
      <c r="E519" s="50">
        <v>25026.94</v>
      </c>
      <c r="F519" s="149" t="s">
        <v>511</v>
      </c>
    </row>
    <row r="520" spans="1:6" ht="12.75" customHeight="1">
      <c r="A520" s="48"/>
      <c r="B520" s="48"/>
      <c r="C520" s="48" t="s">
        <v>44</v>
      </c>
      <c r="D520" s="49">
        <v>2000</v>
      </c>
      <c r="E520" s="50">
        <v>1959.69</v>
      </c>
      <c r="F520" s="149" t="s">
        <v>342</v>
      </c>
    </row>
    <row r="521" spans="1:6" ht="12.75" customHeight="1">
      <c r="A521" s="48"/>
      <c r="B521" s="48"/>
      <c r="C521" s="48" t="s">
        <v>31</v>
      </c>
      <c r="D521" s="49">
        <v>39200</v>
      </c>
      <c r="E521" s="50">
        <v>39199.27</v>
      </c>
      <c r="F521" s="149" t="s">
        <v>162</v>
      </c>
    </row>
    <row r="522" spans="1:6" ht="12.75" customHeight="1">
      <c r="A522" s="48"/>
      <c r="B522" s="48"/>
      <c r="C522" s="48" t="s">
        <v>25</v>
      </c>
      <c r="D522" s="49">
        <v>3300</v>
      </c>
      <c r="E522" s="50">
        <v>2556.3</v>
      </c>
      <c r="F522" s="149" t="s">
        <v>343</v>
      </c>
    </row>
    <row r="523" spans="1:6" ht="12.75" customHeight="1">
      <c r="A523" s="48"/>
      <c r="B523" s="48"/>
      <c r="C523" s="48" t="s">
        <v>45</v>
      </c>
      <c r="D523" s="49">
        <v>1650</v>
      </c>
      <c r="E523" s="50">
        <v>897</v>
      </c>
      <c r="F523" s="149" t="s">
        <v>164</v>
      </c>
    </row>
    <row r="524" spans="1:6" ht="12.75" customHeight="1">
      <c r="A524" s="48"/>
      <c r="B524" s="48"/>
      <c r="C524" s="48" t="s">
        <v>5</v>
      </c>
      <c r="D524" s="49">
        <v>3000</v>
      </c>
      <c r="E524" s="50">
        <v>1995.16</v>
      </c>
      <c r="F524" s="149" t="s">
        <v>228</v>
      </c>
    </row>
    <row r="525" spans="1:6" ht="12.75" customHeight="1">
      <c r="A525" s="48"/>
      <c r="B525" s="48"/>
      <c r="C525" s="48" t="s">
        <v>26</v>
      </c>
      <c r="D525" s="49">
        <v>20898</v>
      </c>
      <c r="E525" s="50">
        <v>20888.63</v>
      </c>
      <c r="F525" s="151" t="s">
        <v>206</v>
      </c>
    </row>
    <row r="526" spans="1:6" ht="12.75" customHeight="1">
      <c r="A526" s="48"/>
      <c r="B526" s="48"/>
      <c r="C526" s="48" t="s">
        <v>275</v>
      </c>
      <c r="D526" s="49">
        <v>20</v>
      </c>
      <c r="E526" s="50">
        <v>17.3</v>
      </c>
      <c r="F526" s="151" t="s">
        <v>312</v>
      </c>
    </row>
    <row r="527" spans="1:6" ht="12.75" customHeight="1">
      <c r="A527" s="48"/>
      <c r="B527" s="48"/>
      <c r="C527" s="48" t="s">
        <v>276</v>
      </c>
      <c r="D527" s="49">
        <v>1000</v>
      </c>
      <c r="E527" s="50">
        <v>1000</v>
      </c>
      <c r="F527" s="151" t="s">
        <v>320</v>
      </c>
    </row>
    <row r="528" spans="1:6" ht="12.75" customHeight="1">
      <c r="A528" s="13"/>
      <c r="B528" s="13"/>
      <c r="C528" s="13"/>
      <c r="D528" s="106">
        <f>SUM(D514:D527)</f>
        <v>501304</v>
      </c>
      <c r="E528" s="107">
        <f>SUM(E514:E527)</f>
        <v>485664.82999999996</v>
      </c>
      <c r="F528" s="17"/>
    </row>
    <row r="529" spans="1:6" ht="12.75" customHeight="1">
      <c r="A529" s="13"/>
      <c r="B529" s="48" t="s">
        <v>100</v>
      </c>
      <c r="C529" s="48"/>
      <c r="D529" s="109"/>
      <c r="E529" s="110"/>
      <c r="F529" s="145" t="s">
        <v>165</v>
      </c>
    </row>
    <row r="530" spans="1:6" ht="12.75" customHeight="1">
      <c r="A530" s="13"/>
      <c r="B530" s="48"/>
      <c r="C530" s="48" t="s">
        <v>101</v>
      </c>
      <c r="D530" s="109">
        <v>222617</v>
      </c>
      <c r="E530" s="110">
        <v>220633</v>
      </c>
      <c r="F530" s="144" t="s">
        <v>405</v>
      </c>
    </row>
    <row r="531" spans="1:6" ht="12.75" customHeight="1">
      <c r="A531" s="13"/>
      <c r="B531" s="48"/>
      <c r="C531" s="48" t="s">
        <v>68</v>
      </c>
      <c r="D531" s="109">
        <v>38470</v>
      </c>
      <c r="E531" s="110">
        <v>27885.07</v>
      </c>
      <c r="F531" s="146" t="s">
        <v>344</v>
      </c>
    </row>
    <row r="532" spans="1:6" ht="12.75" customHeight="1">
      <c r="A532" s="13"/>
      <c r="B532" s="48"/>
      <c r="C532" s="48" t="s">
        <v>21</v>
      </c>
      <c r="D532" s="109">
        <v>5816</v>
      </c>
      <c r="E532" s="110">
        <v>5800.35</v>
      </c>
      <c r="F532" s="151" t="s">
        <v>225</v>
      </c>
    </row>
    <row r="533" spans="1:6" ht="12.75" customHeight="1">
      <c r="A533" s="13"/>
      <c r="B533" s="48"/>
      <c r="C533" s="48" t="s">
        <v>22</v>
      </c>
      <c r="D533" s="109">
        <v>832</v>
      </c>
      <c r="E533" s="110">
        <v>825.29</v>
      </c>
      <c r="F533" s="151" t="s">
        <v>204</v>
      </c>
    </row>
    <row r="534" spans="1:6" ht="12.75" customHeight="1">
      <c r="A534" s="13"/>
      <c r="B534" s="48"/>
      <c r="C534" s="48" t="s">
        <v>23</v>
      </c>
      <c r="D534" s="109">
        <v>33756</v>
      </c>
      <c r="E534" s="110">
        <v>33684</v>
      </c>
      <c r="F534" s="149" t="s">
        <v>140</v>
      </c>
    </row>
    <row r="535" spans="1:6" ht="12.75" customHeight="1">
      <c r="A535" s="13"/>
      <c r="B535" s="13"/>
      <c r="C535" s="13"/>
      <c r="D535" s="106">
        <f>SUM(D530:D534)</f>
        <v>301491</v>
      </c>
      <c r="E535" s="107">
        <f>SUM(E530:E534)</f>
        <v>288827.71</v>
      </c>
      <c r="F535" s="16"/>
    </row>
    <row r="536" spans="1:6" ht="12.75" customHeight="1">
      <c r="A536" s="13"/>
      <c r="B536" s="48" t="s">
        <v>102</v>
      </c>
      <c r="C536" s="48"/>
      <c r="D536" s="109"/>
      <c r="E536" s="110"/>
      <c r="F536" s="145" t="s">
        <v>142</v>
      </c>
    </row>
    <row r="537" spans="1:6" ht="12.75" customHeight="1">
      <c r="A537" s="13"/>
      <c r="B537" s="48"/>
      <c r="C537" s="48" t="s">
        <v>56</v>
      </c>
      <c r="D537" s="109">
        <v>20000</v>
      </c>
      <c r="E537" s="110">
        <v>20000</v>
      </c>
      <c r="F537" s="144" t="s">
        <v>347</v>
      </c>
    </row>
    <row r="538" spans="1:6" ht="12.75" customHeight="1">
      <c r="A538" s="13"/>
      <c r="B538" s="48"/>
      <c r="C538" s="52"/>
      <c r="D538" s="109"/>
      <c r="E538" s="110"/>
      <c r="F538" s="144" t="s">
        <v>345</v>
      </c>
    </row>
    <row r="539" spans="1:6" ht="12.75" customHeight="1">
      <c r="A539" s="13"/>
      <c r="B539" s="48"/>
      <c r="C539" s="52"/>
      <c r="D539" s="103"/>
      <c r="E539" s="104"/>
      <c r="F539" s="144" t="s">
        <v>346</v>
      </c>
    </row>
    <row r="540" spans="1:6" ht="12.75" customHeight="1">
      <c r="A540" s="13"/>
      <c r="B540" s="48"/>
      <c r="C540" s="52" t="s">
        <v>19</v>
      </c>
      <c r="D540" s="103">
        <v>2154</v>
      </c>
      <c r="E540" s="104">
        <v>1508</v>
      </c>
      <c r="F540" s="151" t="s">
        <v>348</v>
      </c>
    </row>
    <row r="541" spans="1:6" ht="12.75" customHeight="1">
      <c r="A541" s="13"/>
      <c r="B541" s="48"/>
      <c r="C541" s="52" t="s">
        <v>21</v>
      </c>
      <c r="D541" s="103">
        <v>373</v>
      </c>
      <c r="E541" s="104">
        <v>259.67</v>
      </c>
      <c r="F541" s="151" t="s">
        <v>225</v>
      </c>
    </row>
    <row r="542" spans="1:6" ht="12.75" customHeight="1">
      <c r="A542" s="13"/>
      <c r="B542" s="48"/>
      <c r="C542" s="52" t="s">
        <v>22</v>
      </c>
      <c r="D542" s="103">
        <v>53</v>
      </c>
      <c r="E542" s="104">
        <v>36.76</v>
      </c>
      <c r="F542" s="151" t="s">
        <v>204</v>
      </c>
    </row>
    <row r="543" spans="1:6" ht="12.75" customHeight="1">
      <c r="A543" s="13"/>
      <c r="B543" s="13"/>
      <c r="C543" s="24"/>
      <c r="D543" s="94">
        <f>SUM(D537:D542)</f>
        <v>22580</v>
      </c>
      <c r="E543" s="94">
        <f>SUM(E537:E542)</f>
        <v>21804.429999999997</v>
      </c>
      <c r="F543" s="17"/>
    </row>
    <row r="544" spans="1:6" ht="12.75" customHeight="1">
      <c r="A544" s="158"/>
      <c r="B544" s="157" t="s">
        <v>124</v>
      </c>
      <c r="C544" s="59"/>
      <c r="D544" s="60">
        <f>SUM(D543+D535+D528)</f>
        <v>825375</v>
      </c>
      <c r="E544" s="61">
        <f>SUM(E543+E535+E528)</f>
        <v>796296.97</v>
      </c>
      <c r="F544" s="156" t="s">
        <v>558</v>
      </c>
    </row>
    <row r="545" spans="1:6" ht="12.75" customHeight="1">
      <c r="A545" s="51" t="s">
        <v>103</v>
      </c>
      <c r="B545" s="48"/>
      <c r="C545" s="48"/>
      <c r="D545" s="49"/>
      <c r="E545" s="50"/>
      <c r="F545" s="144" t="s">
        <v>381</v>
      </c>
    </row>
    <row r="546" spans="1:6" ht="12.75" customHeight="1">
      <c r="A546" s="48"/>
      <c r="B546" s="105"/>
      <c r="C546" s="48"/>
      <c r="D546" s="49"/>
      <c r="E546" s="50"/>
      <c r="F546" s="144" t="s">
        <v>380</v>
      </c>
    </row>
    <row r="547" spans="1:6" ht="12.75" customHeight="1">
      <c r="A547" s="48"/>
      <c r="B547" s="48" t="s">
        <v>104</v>
      </c>
      <c r="C547" s="48"/>
      <c r="D547" s="49"/>
      <c r="E547" s="50"/>
      <c r="F547" s="145" t="s">
        <v>379</v>
      </c>
    </row>
    <row r="548" spans="1:6" ht="12.75" customHeight="1">
      <c r="A548" s="48"/>
      <c r="B548" s="48"/>
      <c r="C548" s="48" t="s">
        <v>5</v>
      </c>
      <c r="D548" s="49">
        <v>1486000</v>
      </c>
      <c r="E548" s="50">
        <v>1482482.5</v>
      </c>
      <c r="F548" s="144" t="s">
        <v>373</v>
      </c>
    </row>
    <row r="549" spans="1:6" ht="12.75" customHeight="1">
      <c r="A549" s="13"/>
      <c r="B549" s="34"/>
      <c r="C549" s="13"/>
      <c r="D549" s="14"/>
      <c r="E549" s="15"/>
      <c r="F549" s="144" t="s">
        <v>374</v>
      </c>
    </row>
    <row r="550" spans="1:6" ht="12.75" customHeight="1">
      <c r="A550" s="13"/>
      <c r="B550" s="34"/>
      <c r="C550" s="13"/>
      <c r="D550" s="106">
        <f>SUM(D548:D549)</f>
        <v>1486000</v>
      </c>
      <c r="E550" s="107">
        <f>SUM(E548:E549)</f>
        <v>1482482.5</v>
      </c>
      <c r="F550" s="17"/>
    </row>
    <row r="551" spans="1:6" ht="12.75" customHeight="1">
      <c r="A551" s="13"/>
      <c r="B551" s="48" t="s">
        <v>105</v>
      </c>
      <c r="C551" s="48"/>
      <c r="D551" s="109"/>
      <c r="E551" s="110"/>
      <c r="F551" s="145" t="s">
        <v>375</v>
      </c>
    </row>
    <row r="552" spans="1:6" ht="12.75" customHeight="1">
      <c r="A552" s="13"/>
      <c r="B552" s="48"/>
      <c r="C552" s="48" t="s">
        <v>16</v>
      </c>
      <c r="D552" s="109">
        <v>83000</v>
      </c>
      <c r="E552" s="110">
        <v>81580.4</v>
      </c>
      <c r="F552" s="144" t="s">
        <v>376</v>
      </c>
    </row>
    <row r="553" spans="1:6" ht="12.75" customHeight="1">
      <c r="A553" s="13"/>
      <c r="B553" s="48"/>
      <c r="C553" s="48"/>
      <c r="D553" s="109"/>
      <c r="E553" s="110"/>
      <c r="F553" s="144" t="s">
        <v>377</v>
      </c>
    </row>
    <row r="554" spans="1:6" ht="12.75" customHeight="1">
      <c r="A554" s="13"/>
      <c r="B554" s="13"/>
      <c r="C554" s="13"/>
      <c r="D554" s="106">
        <f>SUM(D552:D553)</f>
        <v>83000</v>
      </c>
      <c r="E554" s="107">
        <f>SUM(E552:E553)</f>
        <v>81580.4</v>
      </c>
      <c r="F554" s="17"/>
    </row>
    <row r="555" spans="1:6" ht="12.75" customHeight="1">
      <c r="A555" s="13"/>
      <c r="B555" s="48" t="s">
        <v>106</v>
      </c>
      <c r="C555" s="48"/>
      <c r="D555" s="49"/>
      <c r="E555" s="50"/>
      <c r="F555" s="145" t="s">
        <v>167</v>
      </c>
    </row>
    <row r="556" spans="1:6" ht="12.75" customHeight="1">
      <c r="A556" s="13"/>
      <c r="B556" s="48"/>
      <c r="C556" s="48" t="s">
        <v>18</v>
      </c>
      <c r="D556" s="49">
        <v>3110</v>
      </c>
      <c r="E556" s="50">
        <v>3076.43</v>
      </c>
      <c r="F556" s="144" t="s">
        <v>378</v>
      </c>
    </row>
    <row r="557" spans="1:6" ht="12.75" customHeight="1">
      <c r="A557" s="13"/>
      <c r="B557" s="48"/>
      <c r="C557" s="48" t="s">
        <v>19</v>
      </c>
      <c r="D557" s="49">
        <v>148900</v>
      </c>
      <c r="E557" s="50">
        <v>120711.37</v>
      </c>
      <c r="F557" s="144" t="s">
        <v>348</v>
      </c>
    </row>
    <row r="558" spans="1:6" ht="12.75" customHeight="1">
      <c r="A558" s="13"/>
      <c r="B558" s="48"/>
      <c r="C558" s="48" t="s">
        <v>20</v>
      </c>
      <c r="D558" s="49">
        <v>11700</v>
      </c>
      <c r="E558" s="50">
        <v>11612.76</v>
      </c>
      <c r="F558" s="144" t="s">
        <v>202</v>
      </c>
    </row>
    <row r="559" spans="1:6" ht="12.75" customHeight="1">
      <c r="A559" s="13"/>
      <c r="B559" s="48"/>
      <c r="C559" s="48" t="s">
        <v>21</v>
      </c>
      <c r="D559" s="49">
        <v>29500</v>
      </c>
      <c r="E559" s="50">
        <v>21002.08</v>
      </c>
      <c r="F559" s="144" t="s">
        <v>225</v>
      </c>
    </row>
    <row r="560" spans="1:6" ht="12.75" customHeight="1">
      <c r="A560" s="13"/>
      <c r="B560" s="48"/>
      <c r="C560" s="48" t="s">
        <v>22</v>
      </c>
      <c r="D560" s="49">
        <v>4100</v>
      </c>
      <c r="E560" s="50">
        <v>2817.93</v>
      </c>
      <c r="F560" s="144" t="s">
        <v>204</v>
      </c>
    </row>
    <row r="561" spans="1:6" ht="12.75" customHeight="1">
      <c r="A561" s="13"/>
      <c r="B561" s="48"/>
      <c r="C561" s="48" t="s">
        <v>43</v>
      </c>
      <c r="D561" s="49">
        <v>2700</v>
      </c>
      <c r="E561" s="50">
        <v>855.39</v>
      </c>
      <c r="F561" s="144" t="s">
        <v>262</v>
      </c>
    </row>
    <row r="562" spans="1:6" ht="12.75" customHeight="1">
      <c r="A562" s="13"/>
      <c r="B562" s="48"/>
      <c r="C562" s="48" t="s">
        <v>24</v>
      </c>
      <c r="D562" s="49">
        <v>13000</v>
      </c>
      <c r="E562" s="50">
        <v>12210.45</v>
      </c>
      <c r="F562" s="144" t="s">
        <v>382</v>
      </c>
    </row>
    <row r="563" spans="1:6" ht="12.75" customHeight="1">
      <c r="A563" s="13"/>
      <c r="B563" s="48"/>
      <c r="C563" s="48"/>
      <c r="D563" s="49"/>
      <c r="E563" s="50"/>
      <c r="F563" s="144" t="s">
        <v>383</v>
      </c>
    </row>
    <row r="564" spans="1:6" ht="12.75" customHeight="1">
      <c r="A564" s="13"/>
      <c r="B564" s="48"/>
      <c r="C564" s="48" t="s">
        <v>31</v>
      </c>
      <c r="D564" s="49">
        <v>8890</v>
      </c>
      <c r="E564" s="50">
        <v>2237.12</v>
      </c>
      <c r="F564" s="144" t="s">
        <v>384</v>
      </c>
    </row>
    <row r="565" spans="1:6" ht="12.75" customHeight="1">
      <c r="A565" s="13"/>
      <c r="B565" s="48"/>
      <c r="C565" s="48" t="s">
        <v>5</v>
      </c>
      <c r="D565" s="49">
        <v>113500</v>
      </c>
      <c r="E565" s="50">
        <v>112431.85</v>
      </c>
      <c r="F565" s="144" t="s">
        <v>512</v>
      </c>
    </row>
    <row r="566" spans="1:6" ht="12.75" customHeight="1">
      <c r="A566" s="13"/>
      <c r="B566" s="48"/>
      <c r="C566" s="48"/>
      <c r="D566" s="49"/>
      <c r="E566" s="50"/>
      <c r="F566" s="144" t="s">
        <v>513</v>
      </c>
    </row>
    <row r="567" spans="1:6" ht="12.75" customHeight="1">
      <c r="A567" s="13"/>
      <c r="B567" s="48"/>
      <c r="C567" s="48"/>
      <c r="D567" s="49"/>
      <c r="E567" s="50"/>
      <c r="F567" s="144" t="s">
        <v>514</v>
      </c>
    </row>
    <row r="568" spans="1:6" ht="12.75" customHeight="1">
      <c r="A568" s="13"/>
      <c r="B568" s="48"/>
      <c r="C568" s="48" t="s">
        <v>269</v>
      </c>
      <c r="D568" s="49">
        <v>100</v>
      </c>
      <c r="E568" s="50">
        <v>73.2</v>
      </c>
      <c r="F568" s="144" t="s">
        <v>296</v>
      </c>
    </row>
    <row r="569" spans="1:6" ht="12.75" customHeight="1">
      <c r="A569" s="13"/>
      <c r="B569" s="48"/>
      <c r="C569" s="48" t="s">
        <v>6</v>
      </c>
      <c r="D569" s="49">
        <v>1500</v>
      </c>
      <c r="E569" s="50">
        <v>876.5</v>
      </c>
      <c r="F569" s="152" t="s">
        <v>515</v>
      </c>
    </row>
    <row r="570" spans="1:6" ht="12.75" customHeight="1">
      <c r="A570" s="13"/>
      <c r="B570" s="48"/>
      <c r="C570" s="48" t="s">
        <v>26</v>
      </c>
      <c r="D570" s="49">
        <v>6000</v>
      </c>
      <c r="E570" s="50">
        <v>5431.05</v>
      </c>
      <c r="F570" s="151" t="s">
        <v>206</v>
      </c>
    </row>
    <row r="571" spans="1:6" ht="12.75" customHeight="1">
      <c r="A571" s="13"/>
      <c r="B571" s="13"/>
      <c r="C571" s="13"/>
      <c r="D571" s="106">
        <f>SUM(D556:D570)</f>
        <v>343000</v>
      </c>
      <c r="E571" s="107">
        <f>SUM(E556:E570)</f>
        <v>293336.13</v>
      </c>
      <c r="F571" s="17"/>
    </row>
    <row r="572" spans="1:6" ht="12.75" customHeight="1">
      <c r="A572" s="13"/>
      <c r="B572" s="48" t="s">
        <v>107</v>
      </c>
      <c r="C572" s="48"/>
      <c r="D572" s="109"/>
      <c r="E572" s="110"/>
      <c r="F572" s="145" t="s">
        <v>390</v>
      </c>
    </row>
    <row r="573" spans="1:6" ht="12.75" customHeight="1">
      <c r="A573" s="13"/>
      <c r="B573" s="48"/>
      <c r="C573" s="48" t="s">
        <v>5</v>
      </c>
      <c r="D573" s="109">
        <v>2000</v>
      </c>
      <c r="E573" s="110">
        <v>1997</v>
      </c>
      <c r="F573" s="144" t="s">
        <v>385</v>
      </c>
    </row>
    <row r="574" spans="1:6" ht="12.75" customHeight="1">
      <c r="A574" s="13"/>
      <c r="B574" s="13"/>
      <c r="C574" s="13"/>
      <c r="D574" s="106">
        <f>SUM(D573)</f>
        <v>2000</v>
      </c>
      <c r="E574" s="107">
        <f>SUM(E573)</f>
        <v>1997</v>
      </c>
      <c r="F574" s="17"/>
    </row>
    <row r="575" spans="1:8" ht="12.75" customHeight="1">
      <c r="A575" s="13"/>
      <c r="B575" s="48" t="s">
        <v>283</v>
      </c>
      <c r="C575" s="48"/>
      <c r="D575" s="106"/>
      <c r="E575" s="107"/>
      <c r="F575" s="127" t="s">
        <v>585</v>
      </c>
      <c r="H575" s="12"/>
    </row>
    <row r="576" spans="1:6" ht="12.75" customHeight="1">
      <c r="A576" s="13"/>
      <c r="B576" s="108"/>
      <c r="C576" s="108" t="s">
        <v>5</v>
      </c>
      <c r="D576" s="109">
        <v>3200</v>
      </c>
      <c r="E576" s="110">
        <v>3186.03</v>
      </c>
      <c r="F576" s="144" t="s">
        <v>516</v>
      </c>
    </row>
    <row r="577" spans="1:6" ht="12.75" customHeight="1">
      <c r="A577" s="13"/>
      <c r="B577" s="13"/>
      <c r="C577" s="13"/>
      <c r="D577" s="106">
        <f>SUM(D576)</f>
        <v>3200</v>
      </c>
      <c r="E577" s="106">
        <f>SUM(E576)</f>
        <v>3186.03</v>
      </c>
      <c r="F577" s="17"/>
    </row>
    <row r="578" spans="1:6" ht="12.75" customHeight="1">
      <c r="A578" s="13"/>
      <c r="B578" s="48" t="s">
        <v>108</v>
      </c>
      <c r="C578" s="48"/>
      <c r="D578" s="109"/>
      <c r="E578" s="110"/>
      <c r="F578" s="153" t="s">
        <v>168</v>
      </c>
    </row>
    <row r="579" spans="1:6" ht="12.75" customHeight="1">
      <c r="A579" s="13"/>
      <c r="B579" s="48"/>
      <c r="C579" s="48" t="s">
        <v>16</v>
      </c>
      <c r="D579" s="109">
        <v>22000</v>
      </c>
      <c r="E579" s="110">
        <v>21960</v>
      </c>
      <c r="F579" s="149" t="s">
        <v>169</v>
      </c>
    </row>
    <row r="580" spans="1:6" ht="12.75" customHeight="1">
      <c r="A580" s="13"/>
      <c r="B580" s="13"/>
      <c r="C580" s="13"/>
      <c r="D580" s="109"/>
      <c r="E580" s="110"/>
      <c r="F580" s="149" t="s">
        <v>170</v>
      </c>
    </row>
    <row r="581" spans="1:6" ht="12.75" customHeight="1">
      <c r="A581" s="13"/>
      <c r="B581" s="13"/>
      <c r="C581" s="13"/>
      <c r="D581" s="106">
        <f>SUM(D579:D580)</f>
        <v>22000</v>
      </c>
      <c r="E581" s="107">
        <f>SUM(E579:E580)</f>
        <v>21960</v>
      </c>
      <c r="F581" s="16"/>
    </row>
    <row r="582" spans="1:6" ht="12.75" customHeight="1">
      <c r="A582" s="13"/>
      <c r="B582" s="48" t="s">
        <v>109</v>
      </c>
      <c r="C582" s="48"/>
      <c r="D582" s="109"/>
      <c r="E582" s="110"/>
      <c r="F582" s="145" t="s">
        <v>386</v>
      </c>
    </row>
    <row r="583" spans="1:6" ht="12.75" customHeight="1">
      <c r="A583" s="13"/>
      <c r="B583" s="48"/>
      <c r="C583" s="48" t="s">
        <v>31</v>
      </c>
      <c r="D583" s="109">
        <v>577000</v>
      </c>
      <c r="E583" s="110">
        <v>571045.15</v>
      </c>
      <c r="F583" s="144" t="s">
        <v>387</v>
      </c>
    </row>
    <row r="584" spans="1:6" ht="12.75" customHeight="1">
      <c r="A584" s="13"/>
      <c r="B584" s="48"/>
      <c r="C584" s="48" t="s">
        <v>5</v>
      </c>
      <c r="D584" s="109">
        <v>226000</v>
      </c>
      <c r="E584" s="110">
        <v>225334.8</v>
      </c>
      <c r="F584" s="144" t="s">
        <v>389</v>
      </c>
    </row>
    <row r="585" spans="1:6" ht="12.75" customHeight="1">
      <c r="A585" s="13"/>
      <c r="B585" s="48"/>
      <c r="C585" s="48" t="s">
        <v>6</v>
      </c>
      <c r="D585" s="109">
        <v>30000</v>
      </c>
      <c r="E585" s="110">
        <v>25564.52</v>
      </c>
      <c r="F585" s="144" t="s">
        <v>388</v>
      </c>
    </row>
    <row r="586" spans="1:6" ht="12.75" customHeight="1">
      <c r="A586" s="13"/>
      <c r="B586" s="48"/>
      <c r="C586" s="48" t="s">
        <v>8</v>
      </c>
      <c r="D586" s="109">
        <v>147250</v>
      </c>
      <c r="E586" s="110">
        <v>146367.78</v>
      </c>
      <c r="F586" s="144" t="s">
        <v>422</v>
      </c>
    </row>
    <row r="587" spans="1:6" ht="12.75" customHeight="1">
      <c r="A587" s="13"/>
      <c r="B587" s="48"/>
      <c r="C587" s="48"/>
      <c r="D587" s="109"/>
      <c r="E587" s="110"/>
      <c r="F587" s="154" t="s">
        <v>517</v>
      </c>
    </row>
    <row r="588" spans="1:6" ht="12.75" customHeight="1">
      <c r="A588" s="13"/>
      <c r="B588" s="13"/>
      <c r="C588" s="13"/>
      <c r="D588" s="106">
        <f>SUM(D583:D586)</f>
        <v>980250</v>
      </c>
      <c r="E588" s="107">
        <f>SUM(E583:E586)</f>
        <v>968312.25</v>
      </c>
      <c r="F588" s="17"/>
    </row>
    <row r="589" spans="1:6" ht="12.75" customHeight="1">
      <c r="A589" s="13"/>
      <c r="B589" s="48" t="s">
        <v>110</v>
      </c>
      <c r="C589" s="48"/>
      <c r="D589" s="49"/>
      <c r="E589" s="50"/>
      <c r="F589" s="145" t="s">
        <v>142</v>
      </c>
    </row>
    <row r="590" spans="1:6" ht="12.75" customHeight="1">
      <c r="A590" s="13"/>
      <c r="B590" s="48"/>
      <c r="C590" s="48" t="s">
        <v>18</v>
      </c>
      <c r="D590" s="49">
        <v>4190</v>
      </c>
      <c r="E590" s="50">
        <v>3785.16</v>
      </c>
      <c r="F590" s="144" t="s">
        <v>391</v>
      </c>
    </row>
    <row r="591" spans="1:6" ht="12.75" customHeight="1">
      <c r="A591" s="13"/>
      <c r="B591" s="48"/>
      <c r="C591" s="48"/>
      <c r="D591" s="49"/>
      <c r="E591" s="50"/>
      <c r="F591" s="144" t="s">
        <v>518</v>
      </c>
    </row>
    <row r="592" spans="1:6" ht="12.75" customHeight="1">
      <c r="A592" s="13"/>
      <c r="B592" s="48"/>
      <c r="C592" s="48" t="s">
        <v>49</v>
      </c>
      <c r="D592" s="49">
        <v>1500</v>
      </c>
      <c r="E592" s="50">
        <v>1497.66</v>
      </c>
      <c r="F592" s="155" t="s">
        <v>166</v>
      </c>
    </row>
    <row r="593" spans="1:6" ht="12.75" customHeight="1">
      <c r="A593" s="13"/>
      <c r="B593" s="48"/>
      <c r="C593" s="48" t="s">
        <v>19</v>
      </c>
      <c r="D593" s="49">
        <v>65005</v>
      </c>
      <c r="E593" s="50">
        <v>52763.96</v>
      </c>
      <c r="F593" s="144" t="s">
        <v>348</v>
      </c>
    </row>
    <row r="594" spans="1:6" ht="12.75" customHeight="1">
      <c r="A594" s="13"/>
      <c r="B594" s="48"/>
      <c r="C594" s="48" t="s">
        <v>20</v>
      </c>
      <c r="D594" s="49">
        <v>10037</v>
      </c>
      <c r="E594" s="50">
        <v>4036.5</v>
      </c>
      <c r="F594" s="144" t="s">
        <v>202</v>
      </c>
    </row>
    <row r="595" spans="1:6" ht="12.75" customHeight="1">
      <c r="A595" s="13"/>
      <c r="B595" s="48"/>
      <c r="C595" s="48" t="s">
        <v>21</v>
      </c>
      <c r="D595" s="49">
        <v>11886</v>
      </c>
      <c r="E595" s="50">
        <v>9298.74</v>
      </c>
      <c r="F595" s="144" t="s">
        <v>171</v>
      </c>
    </row>
    <row r="596" spans="1:6" ht="12.75" customHeight="1">
      <c r="A596" s="13"/>
      <c r="B596" s="48"/>
      <c r="C596" s="48" t="s">
        <v>22</v>
      </c>
      <c r="D596" s="49">
        <v>3110</v>
      </c>
      <c r="E596" s="50">
        <v>2638.54</v>
      </c>
      <c r="F596" s="144" t="s">
        <v>172</v>
      </c>
    </row>
    <row r="597" spans="1:10" ht="12.75" customHeight="1">
      <c r="A597" s="13"/>
      <c r="B597" s="48"/>
      <c r="C597" s="48" t="s">
        <v>43</v>
      </c>
      <c r="D597" s="49">
        <v>5725</v>
      </c>
      <c r="E597" s="50">
        <v>5613.14</v>
      </c>
      <c r="F597" s="144" t="s">
        <v>173</v>
      </c>
      <c r="I597" s="10"/>
      <c r="J597" s="10"/>
    </row>
    <row r="598" spans="1:10" ht="12.75" customHeight="1">
      <c r="A598" s="13"/>
      <c r="B598" s="48"/>
      <c r="C598" s="48" t="s">
        <v>24</v>
      </c>
      <c r="D598" s="49">
        <v>6396</v>
      </c>
      <c r="E598" s="50">
        <v>4123.33</v>
      </c>
      <c r="F598" s="144" t="s">
        <v>523</v>
      </c>
      <c r="I598" s="10"/>
      <c r="J598" s="10"/>
    </row>
    <row r="599" spans="1:10" ht="12.75" customHeight="1">
      <c r="A599" s="13"/>
      <c r="B599" s="48"/>
      <c r="C599" s="48"/>
      <c r="D599" s="49"/>
      <c r="E599" s="50"/>
      <c r="F599" s="155" t="s">
        <v>392</v>
      </c>
      <c r="G599" s="5"/>
      <c r="I599" s="10"/>
      <c r="J599" s="10"/>
    </row>
    <row r="600" spans="1:8" ht="12.75" customHeight="1">
      <c r="A600" s="13"/>
      <c r="B600" s="48"/>
      <c r="C600" s="48" t="s">
        <v>31</v>
      </c>
      <c r="D600" s="49">
        <v>11173</v>
      </c>
      <c r="E600" s="50">
        <v>6831.21</v>
      </c>
      <c r="F600" s="144" t="s">
        <v>522</v>
      </c>
      <c r="H600" s="10"/>
    </row>
    <row r="601" spans="1:8" ht="12.75" customHeight="1">
      <c r="A601" s="13"/>
      <c r="B601" s="48"/>
      <c r="C601" s="48" t="s">
        <v>45</v>
      </c>
      <c r="D601" s="49">
        <v>520</v>
      </c>
      <c r="E601" s="50">
        <v>360</v>
      </c>
      <c r="F601" s="146" t="s">
        <v>174</v>
      </c>
      <c r="G601" s="5"/>
      <c r="H601" s="10"/>
    </row>
    <row r="602" spans="1:8" ht="12.75" customHeight="1">
      <c r="A602" s="13"/>
      <c r="B602" s="48"/>
      <c r="C602" s="48" t="s">
        <v>5</v>
      </c>
      <c r="D602" s="49">
        <v>3200</v>
      </c>
      <c r="E602" s="50">
        <v>2544.3</v>
      </c>
      <c r="F602" s="144" t="s">
        <v>393</v>
      </c>
      <c r="G602" s="5"/>
      <c r="H602" s="10"/>
    </row>
    <row r="603" spans="1:6" ht="12.75" customHeight="1">
      <c r="A603" s="13"/>
      <c r="B603" s="48"/>
      <c r="C603" s="52" t="s">
        <v>26</v>
      </c>
      <c r="D603" s="49">
        <v>7207</v>
      </c>
      <c r="E603" s="50">
        <v>7080.48</v>
      </c>
      <c r="F603" s="146" t="s">
        <v>175</v>
      </c>
    </row>
    <row r="604" spans="1:6" ht="12.75" customHeight="1">
      <c r="A604" s="13"/>
      <c r="B604" s="52"/>
      <c r="C604" s="52" t="s">
        <v>268</v>
      </c>
      <c r="D604" s="49">
        <v>600</v>
      </c>
      <c r="E604" s="50">
        <v>553.9</v>
      </c>
      <c r="F604" s="144" t="s">
        <v>519</v>
      </c>
    </row>
    <row r="605" spans="1:6" ht="12.75" customHeight="1">
      <c r="A605" s="13"/>
      <c r="B605" s="52"/>
      <c r="C605" s="52" t="s">
        <v>275</v>
      </c>
      <c r="D605" s="49">
        <v>520</v>
      </c>
      <c r="E605" s="50">
        <v>321.35</v>
      </c>
      <c r="F605" s="144" t="s">
        <v>394</v>
      </c>
    </row>
    <row r="606" spans="1:6" ht="12.75" customHeight="1">
      <c r="A606" s="13"/>
      <c r="B606" s="52"/>
      <c r="C606" s="52" t="s">
        <v>8</v>
      </c>
      <c r="D606" s="49">
        <v>15860</v>
      </c>
      <c r="E606" s="50">
        <v>15691.34</v>
      </c>
      <c r="F606" s="149" t="s">
        <v>423</v>
      </c>
    </row>
    <row r="607" spans="1:6" ht="12.75" customHeight="1">
      <c r="A607" s="21"/>
      <c r="B607" s="24"/>
      <c r="C607" s="24"/>
      <c r="D607" s="94">
        <f>SUM(D590:D606)</f>
        <v>146929</v>
      </c>
      <c r="E607" s="102">
        <f>SUM(E590:E606)</f>
        <v>117139.61</v>
      </c>
      <c r="F607" s="16"/>
    </row>
    <row r="608" spans="1:6" ht="12.75" customHeight="1">
      <c r="A608" s="158"/>
      <c r="B608" s="157" t="s">
        <v>124</v>
      </c>
      <c r="C608" s="59"/>
      <c r="D608" s="60">
        <f>SUM(D607+D588+D581+D574+D571+D554+D550+D577)</f>
        <v>3066379</v>
      </c>
      <c r="E608" s="60">
        <f>SUM(E607+E588+E581+E574+E571+E554+E550+E577)</f>
        <v>2969993.92</v>
      </c>
      <c r="F608" s="156" t="s">
        <v>559</v>
      </c>
    </row>
    <row r="609" spans="1:6" ht="12.75" customHeight="1">
      <c r="A609" s="51" t="s">
        <v>111</v>
      </c>
      <c r="B609" s="51"/>
      <c r="C609" s="48"/>
      <c r="D609" s="49"/>
      <c r="E609" s="50"/>
      <c r="F609" s="151" t="s">
        <v>176</v>
      </c>
    </row>
    <row r="610" spans="1:6" ht="12.75" customHeight="1">
      <c r="A610" s="48"/>
      <c r="B610" s="48"/>
      <c r="C610" s="48"/>
      <c r="D610" s="49"/>
      <c r="E610" s="50"/>
      <c r="F610" s="151" t="s">
        <v>177</v>
      </c>
    </row>
    <row r="611" spans="1:6" ht="12.75" customHeight="1">
      <c r="A611" s="48"/>
      <c r="B611" s="48" t="s">
        <v>112</v>
      </c>
      <c r="C611" s="48"/>
      <c r="D611" s="49"/>
      <c r="E611" s="50"/>
      <c r="F611" s="145" t="s">
        <v>178</v>
      </c>
    </row>
    <row r="612" spans="1:6" ht="12.75" customHeight="1">
      <c r="A612" s="48"/>
      <c r="B612" s="48"/>
      <c r="C612" s="48" t="s">
        <v>49</v>
      </c>
      <c r="D612" s="49">
        <v>2000</v>
      </c>
      <c r="E612" s="50">
        <v>1810.62</v>
      </c>
      <c r="F612" s="146" t="s">
        <v>151</v>
      </c>
    </row>
    <row r="613" spans="1:6" ht="12.75" customHeight="1">
      <c r="A613" s="48"/>
      <c r="B613" s="48"/>
      <c r="C613" s="48" t="s">
        <v>21</v>
      </c>
      <c r="D613" s="49">
        <v>35</v>
      </c>
      <c r="E613" s="50">
        <v>34.38</v>
      </c>
      <c r="F613" s="144" t="s">
        <v>225</v>
      </c>
    </row>
    <row r="614" spans="1:6" ht="12.75" customHeight="1">
      <c r="A614" s="48"/>
      <c r="B614" s="48"/>
      <c r="C614" s="48" t="s">
        <v>22</v>
      </c>
      <c r="D614" s="49">
        <v>5</v>
      </c>
      <c r="E614" s="50">
        <v>4.9</v>
      </c>
      <c r="F614" s="144" t="s">
        <v>253</v>
      </c>
    </row>
    <row r="615" spans="1:6" ht="12.75" customHeight="1">
      <c r="A615" s="48"/>
      <c r="B615" s="48"/>
      <c r="C615" s="48" t="s">
        <v>23</v>
      </c>
      <c r="D615" s="49">
        <v>6960</v>
      </c>
      <c r="E615" s="50">
        <v>6100</v>
      </c>
      <c r="F615" s="144" t="s">
        <v>140</v>
      </c>
    </row>
    <row r="616" spans="1:6" ht="12.75" customHeight="1">
      <c r="A616" s="48"/>
      <c r="B616" s="48"/>
      <c r="C616" s="48" t="s">
        <v>24</v>
      </c>
      <c r="D616" s="49">
        <v>11000</v>
      </c>
      <c r="E616" s="50">
        <v>9562.4</v>
      </c>
      <c r="F616" s="149" t="s">
        <v>520</v>
      </c>
    </row>
    <row r="617" spans="1:6" ht="12.75" customHeight="1">
      <c r="A617" s="48"/>
      <c r="B617" s="48"/>
      <c r="C617" s="48" t="s">
        <v>31</v>
      </c>
      <c r="D617" s="49">
        <v>1240</v>
      </c>
      <c r="E617" s="50">
        <v>90.61</v>
      </c>
      <c r="F617" s="144" t="s">
        <v>521</v>
      </c>
    </row>
    <row r="618" spans="1:6" ht="12.75" customHeight="1">
      <c r="A618" s="48"/>
      <c r="B618" s="48"/>
      <c r="C618" s="48" t="s">
        <v>5</v>
      </c>
      <c r="D618" s="49">
        <v>19430</v>
      </c>
      <c r="E618" s="50">
        <v>18512.41</v>
      </c>
      <c r="F618" s="146" t="s">
        <v>179</v>
      </c>
    </row>
    <row r="619" spans="1:6" ht="12.75" customHeight="1">
      <c r="A619" s="48"/>
      <c r="B619" s="48"/>
      <c r="C619" s="48" t="s">
        <v>6</v>
      </c>
      <c r="D619" s="49">
        <v>70</v>
      </c>
      <c r="E619" s="50">
        <v>67.3</v>
      </c>
      <c r="F619" s="146" t="s">
        <v>524</v>
      </c>
    </row>
    <row r="620" spans="1:6" ht="12.75" customHeight="1">
      <c r="A620" s="48"/>
      <c r="B620" s="48"/>
      <c r="C620" s="48" t="s">
        <v>47</v>
      </c>
      <c r="D620" s="49">
        <v>500</v>
      </c>
      <c r="E620" s="50">
        <v>0</v>
      </c>
      <c r="F620" s="149" t="s">
        <v>231</v>
      </c>
    </row>
    <row r="621" spans="1:6" ht="12.75" customHeight="1">
      <c r="A621" s="13"/>
      <c r="B621" s="13"/>
      <c r="C621" s="13"/>
      <c r="D621" s="106">
        <f>SUM(D612:D620)</f>
        <v>41240</v>
      </c>
      <c r="E621" s="107">
        <f>SUM(E612:E620)</f>
        <v>36182.62</v>
      </c>
      <c r="F621" s="16"/>
    </row>
    <row r="622" spans="1:6" ht="12.75" customHeight="1">
      <c r="A622" s="13"/>
      <c r="B622" s="48" t="s">
        <v>113</v>
      </c>
      <c r="C622" s="48"/>
      <c r="D622" s="109"/>
      <c r="E622" s="110"/>
      <c r="F622" s="145" t="s">
        <v>180</v>
      </c>
    </row>
    <row r="623" spans="1:6" ht="12.75" customHeight="1">
      <c r="A623" s="13"/>
      <c r="B623" s="48"/>
      <c r="C623" s="48" t="s">
        <v>24</v>
      </c>
      <c r="D623" s="109">
        <v>38877</v>
      </c>
      <c r="E623" s="110">
        <v>32489.52</v>
      </c>
      <c r="F623" s="144" t="s">
        <v>526</v>
      </c>
    </row>
    <row r="624" spans="1:6" ht="12.75" customHeight="1">
      <c r="A624" s="13"/>
      <c r="B624" s="48"/>
      <c r="C624" s="48"/>
      <c r="D624" s="109"/>
      <c r="E624" s="110"/>
      <c r="F624" s="144" t="s">
        <v>525</v>
      </c>
    </row>
    <row r="625" spans="1:6" ht="12.75" customHeight="1">
      <c r="A625" s="13"/>
      <c r="B625" s="48"/>
      <c r="C625" s="48" t="s">
        <v>31</v>
      </c>
      <c r="D625" s="109">
        <v>6600</v>
      </c>
      <c r="E625" s="110">
        <v>791.28</v>
      </c>
      <c r="F625" s="144" t="s">
        <v>395</v>
      </c>
    </row>
    <row r="626" spans="1:6" ht="12.75" customHeight="1">
      <c r="A626" s="13"/>
      <c r="B626" s="48"/>
      <c r="C626" s="48" t="s">
        <v>25</v>
      </c>
      <c r="D626" s="109">
        <v>13200</v>
      </c>
      <c r="E626" s="110">
        <v>13160.14</v>
      </c>
      <c r="F626" s="144" t="s">
        <v>527</v>
      </c>
    </row>
    <row r="627" spans="1:6" ht="12.75" customHeight="1">
      <c r="A627" s="13"/>
      <c r="B627" s="48"/>
      <c r="C627" s="48"/>
      <c r="D627" s="109"/>
      <c r="E627" s="110"/>
      <c r="F627" s="144" t="s">
        <v>528</v>
      </c>
    </row>
    <row r="628" spans="1:6" ht="12.75" customHeight="1">
      <c r="A628" s="13"/>
      <c r="B628" s="48"/>
      <c r="C628" s="48" t="s">
        <v>5</v>
      </c>
      <c r="D628" s="109">
        <v>2750</v>
      </c>
      <c r="E628" s="110">
        <v>1132.87</v>
      </c>
      <c r="F628" s="144" t="s">
        <v>529</v>
      </c>
    </row>
    <row r="629" spans="1:6" ht="12.75" customHeight="1">
      <c r="A629" s="13"/>
      <c r="B629" s="48"/>
      <c r="C629" s="48"/>
      <c r="D629" s="109"/>
      <c r="E629" s="110"/>
      <c r="F629" s="144" t="s">
        <v>572</v>
      </c>
    </row>
    <row r="630" spans="1:6" ht="12.75" customHeight="1">
      <c r="A630" s="13"/>
      <c r="B630" s="48"/>
      <c r="C630" s="48"/>
      <c r="D630" s="109"/>
      <c r="E630" s="110"/>
      <c r="F630" s="144" t="s">
        <v>573</v>
      </c>
    </row>
    <row r="631" spans="1:6" ht="12.75" customHeight="1">
      <c r="A631" s="13"/>
      <c r="B631" s="48"/>
      <c r="C631" s="48" t="s">
        <v>429</v>
      </c>
      <c r="D631" s="109">
        <v>3200</v>
      </c>
      <c r="E631" s="110">
        <v>3184.2</v>
      </c>
      <c r="F631" s="144" t="s">
        <v>530</v>
      </c>
    </row>
    <row r="632" spans="1:6" ht="12.75" customHeight="1">
      <c r="A632" s="13"/>
      <c r="B632" s="48"/>
      <c r="C632" s="48" t="s">
        <v>8</v>
      </c>
      <c r="D632" s="109">
        <v>19500</v>
      </c>
      <c r="E632" s="110">
        <v>19500</v>
      </c>
      <c r="F632" s="123" t="s">
        <v>531</v>
      </c>
    </row>
    <row r="633" spans="1:6" ht="12.75" customHeight="1">
      <c r="A633" s="13"/>
      <c r="B633" s="13"/>
      <c r="C633" s="13"/>
      <c r="D633" s="106">
        <f>SUM(D623:D632)</f>
        <v>84127</v>
      </c>
      <c r="E633" s="107">
        <f>SUM(E623:E632)</f>
        <v>70258.01000000001</v>
      </c>
      <c r="F633" s="17"/>
    </row>
    <row r="634" spans="1:6" ht="12.75" customHeight="1">
      <c r="A634" s="13"/>
      <c r="B634" s="48" t="s">
        <v>114</v>
      </c>
      <c r="C634" s="48"/>
      <c r="D634" s="109"/>
      <c r="E634" s="110"/>
      <c r="F634" s="127" t="s">
        <v>181</v>
      </c>
    </row>
    <row r="635" spans="1:6" ht="12.75" customHeight="1">
      <c r="A635" s="13"/>
      <c r="B635" s="48"/>
      <c r="C635" s="52" t="s">
        <v>115</v>
      </c>
      <c r="D635" s="109">
        <v>289000</v>
      </c>
      <c r="E635" s="110">
        <v>289000</v>
      </c>
      <c r="F635" s="123" t="s">
        <v>532</v>
      </c>
    </row>
    <row r="636" spans="1:6" ht="12.75" customHeight="1">
      <c r="A636" s="13"/>
      <c r="B636" s="13"/>
      <c r="C636" s="24"/>
      <c r="D636" s="94">
        <f>SUM(D635)</f>
        <v>289000</v>
      </c>
      <c r="E636" s="102">
        <f>SUM(E635)</f>
        <v>289000</v>
      </c>
      <c r="F636" s="17"/>
    </row>
    <row r="637" spans="1:6" ht="12.75" customHeight="1">
      <c r="A637" s="21"/>
      <c r="B637" s="13"/>
      <c r="C637" s="24"/>
      <c r="D637" s="25"/>
      <c r="E637" s="20"/>
      <c r="F637" s="17"/>
    </row>
    <row r="638" spans="1:6" ht="12.75" customHeight="1">
      <c r="A638" s="158"/>
      <c r="B638" s="157" t="s">
        <v>124</v>
      </c>
      <c r="C638" s="59"/>
      <c r="D638" s="60">
        <f>SUM(D636+D633+D621)</f>
        <v>414367</v>
      </c>
      <c r="E638" s="61">
        <f>SUM(E636+E633+E621)</f>
        <v>395440.63</v>
      </c>
      <c r="F638" s="156" t="s">
        <v>560</v>
      </c>
    </row>
    <row r="639" spans="1:6" ht="12.75" customHeight="1">
      <c r="A639" s="51" t="s">
        <v>116</v>
      </c>
      <c r="B639" s="48"/>
      <c r="C639" s="48"/>
      <c r="D639" s="49"/>
      <c r="E639" s="50"/>
      <c r="F639" s="123" t="s">
        <v>182</v>
      </c>
    </row>
    <row r="640" spans="1:6" ht="12.75" customHeight="1">
      <c r="A640" s="48"/>
      <c r="B640" s="48" t="s">
        <v>117</v>
      </c>
      <c r="C640" s="48"/>
      <c r="D640" s="49"/>
      <c r="E640" s="50"/>
      <c r="F640" s="127" t="s">
        <v>183</v>
      </c>
    </row>
    <row r="641" spans="1:6" ht="12.75" customHeight="1">
      <c r="A641" s="48"/>
      <c r="B641" s="48"/>
      <c r="C641" s="48"/>
      <c r="D641" s="49"/>
      <c r="E641" s="50"/>
      <c r="F641" s="127" t="s">
        <v>184</v>
      </c>
    </row>
    <row r="642" spans="1:6" ht="12.75" customHeight="1">
      <c r="A642" s="48"/>
      <c r="B642" s="48"/>
      <c r="C642" s="48" t="s">
        <v>56</v>
      </c>
      <c r="D642" s="49">
        <v>60000</v>
      </c>
      <c r="E642" s="50">
        <v>59982.96</v>
      </c>
      <c r="F642" s="123" t="s">
        <v>538</v>
      </c>
    </row>
    <row r="643" spans="1:6" ht="12.75" customHeight="1">
      <c r="A643" s="48"/>
      <c r="B643" s="48"/>
      <c r="C643" s="48"/>
      <c r="D643" s="49"/>
      <c r="E643" s="50"/>
      <c r="F643" s="123" t="s">
        <v>539</v>
      </c>
    </row>
    <row r="644" spans="1:6" ht="12.75" customHeight="1">
      <c r="A644" s="48"/>
      <c r="B644" s="48"/>
      <c r="C644" s="48"/>
      <c r="D644" s="49"/>
      <c r="E644" s="50"/>
      <c r="F644" s="123" t="s">
        <v>536</v>
      </c>
    </row>
    <row r="645" spans="1:6" ht="12.75" customHeight="1">
      <c r="A645" s="48"/>
      <c r="B645" s="48"/>
      <c r="C645" s="48"/>
      <c r="D645" s="49"/>
      <c r="E645" s="50"/>
      <c r="F645" s="123" t="s">
        <v>535</v>
      </c>
    </row>
    <row r="646" spans="1:6" ht="12.75" customHeight="1">
      <c r="A646" s="48"/>
      <c r="B646" s="48"/>
      <c r="C646" s="48"/>
      <c r="D646" s="49"/>
      <c r="E646" s="50"/>
      <c r="F646" s="123" t="s">
        <v>534</v>
      </c>
    </row>
    <row r="647" spans="1:6" ht="12.75" customHeight="1">
      <c r="A647" s="48"/>
      <c r="B647" s="48"/>
      <c r="C647" s="48"/>
      <c r="D647" s="49"/>
      <c r="E647" s="50"/>
      <c r="F647" s="123" t="s">
        <v>533</v>
      </c>
    </row>
    <row r="648" spans="1:6" ht="12.75" customHeight="1">
      <c r="A648" s="48"/>
      <c r="B648" s="48"/>
      <c r="C648" s="48"/>
      <c r="D648" s="49"/>
      <c r="E648" s="50"/>
      <c r="F648" s="123" t="s">
        <v>537</v>
      </c>
    </row>
    <row r="649" spans="1:6" ht="12.75" customHeight="1">
      <c r="A649" s="48"/>
      <c r="B649" s="48"/>
      <c r="C649" s="48" t="s">
        <v>49</v>
      </c>
      <c r="D649" s="49">
        <v>12700</v>
      </c>
      <c r="E649" s="50">
        <v>8342.41</v>
      </c>
      <c r="F649" s="128" t="s">
        <v>151</v>
      </c>
    </row>
    <row r="650" spans="1:6" ht="12.75" customHeight="1">
      <c r="A650" s="48"/>
      <c r="B650" s="48"/>
      <c r="C650" s="48" t="s">
        <v>21</v>
      </c>
      <c r="D650" s="49">
        <v>650</v>
      </c>
      <c r="E650" s="50">
        <v>0</v>
      </c>
      <c r="F650" s="123" t="s">
        <v>225</v>
      </c>
    </row>
    <row r="651" spans="1:6" ht="12.75" customHeight="1">
      <c r="A651" s="48"/>
      <c r="B651" s="48"/>
      <c r="C651" s="48" t="s">
        <v>22</v>
      </c>
      <c r="D651" s="49">
        <v>50</v>
      </c>
      <c r="E651" s="50">
        <v>0</v>
      </c>
      <c r="F651" s="123" t="s">
        <v>253</v>
      </c>
    </row>
    <row r="652" spans="1:6" ht="12.75" customHeight="1">
      <c r="A652" s="48"/>
      <c r="B652" s="48"/>
      <c r="C652" s="48" t="s">
        <v>23</v>
      </c>
      <c r="D652" s="49">
        <v>3800</v>
      </c>
      <c r="E652" s="50">
        <v>400</v>
      </c>
      <c r="F652" s="132" t="s">
        <v>185</v>
      </c>
    </row>
    <row r="653" spans="1:6" ht="12.75" customHeight="1">
      <c r="A653" s="48"/>
      <c r="B653" s="48"/>
      <c r="C653" s="48" t="s">
        <v>24</v>
      </c>
      <c r="D653" s="49">
        <v>6300</v>
      </c>
      <c r="E653" s="50">
        <v>3189.97</v>
      </c>
      <c r="F653" s="132" t="s">
        <v>406</v>
      </c>
    </row>
    <row r="654" spans="1:6" ht="12.75" customHeight="1">
      <c r="A654" s="48"/>
      <c r="B654" s="48"/>
      <c r="C654" s="48"/>
      <c r="D654" s="49"/>
      <c r="E654" s="50"/>
      <c r="F654" s="132" t="s">
        <v>540</v>
      </c>
    </row>
    <row r="655" spans="1:6" ht="12.75" customHeight="1">
      <c r="A655" s="48"/>
      <c r="B655" s="48"/>
      <c r="C655" s="48" t="s">
        <v>31</v>
      </c>
      <c r="D655" s="49">
        <v>500</v>
      </c>
      <c r="E655" s="50">
        <v>0</v>
      </c>
      <c r="F655" s="132" t="s">
        <v>396</v>
      </c>
    </row>
    <row r="656" spans="1:6" ht="12.75" customHeight="1">
      <c r="A656" s="48"/>
      <c r="B656" s="48"/>
      <c r="C656" s="48" t="s">
        <v>5</v>
      </c>
      <c r="D656" s="49">
        <v>7550</v>
      </c>
      <c r="E656" s="50">
        <v>3811.1</v>
      </c>
      <c r="F656" s="132" t="s">
        <v>228</v>
      </c>
    </row>
    <row r="657" spans="1:6" ht="12.75" customHeight="1">
      <c r="A657" s="48"/>
      <c r="B657" s="48"/>
      <c r="C657" s="48" t="s">
        <v>6</v>
      </c>
      <c r="D657" s="49">
        <v>450</v>
      </c>
      <c r="E657" s="50">
        <v>450</v>
      </c>
      <c r="F657" s="132" t="s">
        <v>541</v>
      </c>
    </row>
    <row r="658" spans="1:6" ht="12.75" customHeight="1">
      <c r="A658" s="48"/>
      <c r="B658" s="48"/>
      <c r="C658" s="48" t="s">
        <v>47</v>
      </c>
      <c r="D658" s="49">
        <v>500</v>
      </c>
      <c r="E658" s="50">
        <v>0</v>
      </c>
      <c r="F658" s="132" t="s">
        <v>231</v>
      </c>
    </row>
    <row r="659" spans="1:6" ht="12.75" customHeight="1">
      <c r="A659" s="13"/>
      <c r="B659" s="13"/>
      <c r="C659" s="13"/>
      <c r="D659" s="106">
        <f>SUM(D642:D658)</f>
        <v>92500</v>
      </c>
      <c r="E659" s="107">
        <f>SUM(E642:E658)</f>
        <v>76176.44</v>
      </c>
      <c r="F659" s="16"/>
    </row>
    <row r="660" spans="1:6" ht="12.75" customHeight="1">
      <c r="A660" s="13"/>
      <c r="B660" s="48" t="s">
        <v>118</v>
      </c>
      <c r="C660" s="48"/>
      <c r="D660" s="109"/>
      <c r="E660" s="110"/>
      <c r="F660" s="127" t="s">
        <v>186</v>
      </c>
    </row>
    <row r="661" spans="1:6" ht="12.75" customHeight="1">
      <c r="A661" s="13"/>
      <c r="B661" s="48"/>
      <c r="C661" s="48" t="s">
        <v>23</v>
      </c>
      <c r="D661" s="109">
        <v>18100</v>
      </c>
      <c r="E661" s="110">
        <v>18096</v>
      </c>
      <c r="F661" s="128" t="s">
        <v>185</v>
      </c>
    </row>
    <row r="662" spans="1:6" ht="12.75" customHeight="1">
      <c r="A662" s="13"/>
      <c r="B662" s="52"/>
      <c r="C662" s="52" t="s">
        <v>24</v>
      </c>
      <c r="D662" s="109">
        <v>1000</v>
      </c>
      <c r="E662" s="110">
        <v>965.51</v>
      </c>
      <c r="F662" s="132" t="s">
        <v>542</v>
      </c>
    </row>
    <row r="663" spans="1:6" ht="12.75" customHeight="1">
      <c r="A663" s="13"/>
      <c r="B663" s="52"/>
      <c r="C663" s="52" t="s">
        <v>5</v>
      </c>
      <c r="D663" s="109">
        <v>5500</v>
      </c>
      <c r="E663" s="110">
        <v>4482.9</v>
      </c>
      <c r="F663" s="132" t="s">
        <v>543</v>
      </c>
    </row>
    <row r="664" spans="1:6" ht="12.75" customHeight="1">
      <c r="A664" s="13"/>
      <c r="B664" s="52"/>
      <c r="C664" s="52" t="s">
        <v>429</v>
      </c>
      <c r="D664" s="109">
        <v>5400</v>
      </c>
      <c r="E664" s="110">
        <v>5400</v>
      </c>
      <c r="F664" s="132" t="s">
        <v>544</v>
      </c>
    </row>
    <row r="665" spans="1:6" ht="12.75" customHeight="1">
      <c r="A665" s="21"/>
      <c r="B665" s="24"/>
      <c r="C665" s="13"/>
      <c r="D665" s="106">
        <f>SUM(D661:D664)</f>
        <v>30000</v>
      </c>
      <c r="E665" s="107">
        <f>SUM(E661:E664)</f>
        <v>28944.409999999996</v>
      </c>
      <c r="F665" s="16"/>
    </row>
    <row r="666" spans="1:6" ht="13.5" thickBot="1">
      <c r="A666" s="111"/>
      <c r="B666" s="112" t="s">
        <v>124</v>
      </c>
      <c r="C666" s="113"/>
      <c r="D666" s="114">
        <f>SUM(D665+D659)</f>
        <v>122500</v>
      </c>
      <c r="E666" s="114">
        <f>SUM(E665+E659)</f>
        <v>105120.85</v>
      </c>
      <c r="F666" s="161" t="s">
        <v>561</v>
      </c>
    </row>
    <row r="667" spans="1:6" ht="24" customHeight="1" thickBot="1">
      <c r="A667" s="115"/>
      <c r="B667" s="116" t="s">
        <v>125</v>
      </c>
      <c r="C667" s="117"/>
      <c r="D667" s="118">
        <f>SUM(+D666+D638+D608+D544+D511+D444+D413+D292+D287+D274+D259+D230+D211+D119+D109+D79+D33+D26)</f>
        <v>37033126</v>
      </c>
      <c r="E667" s="118">
        <f>SUM(+E666+E638+E608+E544+E511+E444+E413+E292+E287+E274+E259+E230+E211+E119+E109+E79+E33+E26)</f>
        <v>35633066.93</v>
      </c>
      <c r="F667" s="162" t="s">
        <v>562</v>
      </c>
    </row>
    <row r="676" spans="1:6" ht="12.75">
      <c r="A676" s="6"/>
      <c r="B676" s="6"/>
      <c r="C676" s="6"/>
      <c r="D676" s="7"/>
      <c r="E676" s="7"/>
      <c r="F676" s="8"/>
    </row>
    <row r="677" spans="1:6" ht="12.75">
      <c r="A677" s="6"/>
      <c r="B677" s="6"/>
      <c r="C677" s="6"/>
      <c r="D677" s="7"/>
      <c r="E677" s="7"/>
      <c r="F677" s="8"/>
    </row>
    <row r="678" spans="1:6" ht="12.75" customHeight="1">
      <c r="A678" s="6"/>
      <c r="B678" s="6"/>
      <c r="C678" s="6"/>
      <c r="D678" s="7"/>
      <c r="E678" s="7"/>
      <c r="F678" s="8"/>
    </row>
    <row r="679" spans="1:6" ht="12.75">
      <c r="A679" s="6"/>
      <c r="B679" s="6"/>
      <c r="C679" s="6"/>
      <c r="D679" s="7"/>
      <c r="E679" s="7"/>
      <c r="F679" s="8"/>
    </row>
    <row r="680" spans="1:6" ht="12.75">
      <c r="A680" s="6"/>
      <c r="B680" s="6"/>
      <c r="C680" s="6"/>
      <c r="D680" s="7"/>
      <c r="E680" s="7"/>
      <c r="F680" s="8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Doskomp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</dc:creator>
  <cp:keywords/>
  <dc:description/>
  <cp:lastModifiedBy>Urząd Gminy w Lubiczu</cp:lastModifiedBy>
  <cp:lastPrinted>2008-03-19T07:16:40Z</cp:lastPrinted>
  <dcterms:created xsi:type="dcterms:W3CDTF">2003-07-14T12:29:50Z</dcterms:created>
  <dcterms:modified xsi:type="dcterms:W3CDTF">2008-03-19T11:02:06Z</dcterms:modified>
  <cp:category/>
  <cp:version/>
  <cp:contentType/>
  <cp:contentStatus/>
</cp:coreProperties>
</file>